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shia\Desktop\"/>
    </mc:Choice>
  </mc:AlternateContent>
  <xr:revisionPtr revIDLastSave="0" documentId="8_{913A6EB5-DB06-4C83-A929-D687CDE8B3BA}" xr6:coauthVersionLast="45" xr6:coauthVersionMax="45" xr10:uidLastSave="{00000000-0000-0000-0000-000000000000}"/>
  <bookViews>
    <workbookView xWindow="0" yWindow="380" windowWidth="19200" windowHeight="9790" xr2:uid="{961B52DD-06E8-4949-9D17-A738C8909E70}"/>
  </bookViews>
  <sheets>
    <sheet name="FFCRA Calculator" sheetId="1" r:id="rId1"/>
    <sheet name="Calculator Instructions" sheetId="3" r:id="rId2"/>
    <sheet name="FFCRA and TIM" sheetId="4" r:id="rId3"/>
    <sheet name="Lists" sheetId="2" r:id="rId4"/>
  </sheets>
  <definedNames>
    <definedName name="_xlnm._FilterDatabase" localSheetId="3" hidden="1">Lists!$B$1:$J$7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1" l="1"/>
  <c r="C41" i="1" l="1"/>
  <c r="B43" i="1"/>
  <c r="C19" i="1"/>
  <c r="C32" i="1" l="1"/>
  <c r="H6" i="2" l="1"/>
  <c r="G6" i="2"/>
  <c r="C10" i="1"/>
  <c r="C18" i="1" l="1"/>
  <c r="G7" i="2"/>
  <c r="H7" i="2"/>
  <c r="H5" i="2"/>
  <c r="G5" i="2"/>
  <c r="H4" i="2"/>
  <c r="G4" i="2"/>
  <c r="C36" i="1" l="1"/>
  <c r="I7" i="2"/>
  <c r="J7" i="2"/>
  <c r="C43" i="1" l="1"/>
  <c r="C37" i="1"/>
  <c r="C34" i="1"/>
</calcChain>
</file>

<file path=xl/sharedStrings.xml><?xml version="1.0" encoding="utf-8"?>
<sst xmlns="http://schemas.openxmlformats.org/spreadsheetml/2006/main" count="117" uniqueCount="107">
  <si>
    <t xml:space="preserve">Employee Name: </t>
  </si>
  <si>
    <t xml:space="preserve">Employee ID: </t>
  </si>
  <si>
    <t>Monthly</t>
  </si>
  <si>
    <t>Earl the Squirrel</t>
  </si>
  <si>
    <t>Name</t>
  </si>
  <si>
    <t>Max Daily</t>
  </si>
  <si>
    <t>Annual BW</t>
  </si>
  <si>
    <t>Annual M</t>
  </si>
  <si>
    <t>FFCRA Calculator</t>
  </si>
  <si>
    <t>Yes</t>
  </si>
  <si>
    <t>No</t>
  </si>
  <si>
    <t>SL1</t>
  </si>
  <si>
    <t>SL2</t>
  </si>
  <si>
    <t>SL3</t>
  </si>
  <si>
    <t>Short Code</t>
  </si>
  <si>
    <t>BW Calc</t>
  </si>
  <si>
    <t>M Calc</t>
  </si>
  <si>
    <t>Hourly Rate:</t>
  </si>
  <si>
    <t>Pay Cycle (Choose Drop Down):</t>
  </si>
  <si>
    <t>Leave Type (Choose Drop Down):</t>
  </si>
  <si>
    <t>Sent to Payroll</t>
  </si>
  <si>
    <t xml:space="preserve">FFCRA Hours to Code in TIM (Admin Enter): </t>
  </si>
  <si>
    <t>FFCRA Reporting Code (Admin Enter):</t>
  </si>
  <si>
    <t>Optional Leave Hours for Full Pay (Employee Enter):</t>
  </si>
  <si>
    <t>EFM</t>
  </si>
  <si>
    <t>EPS</t>
  </si>
  <si>
    <t>EPF</t>
  </si>
  <si>
    <t xml:space="preserve">  ENTER THIS IN TIM</t>
  </si>
  <si>
    <t>Reporting Only</t>
  </si>
  <si>
    <t>FTE (This will annualize salary):</t>
  </si>
  <si>
    <t>Annual Salary Calculated:</t>
  </si>
  <si>
    <t>For Reporting Purposes Only</t>
  </si>
  <si>
    <t>NOTES:</t>
  </si>
  <si>
    <t>Sent to Payroll. See note 2.</t>
  </si>
  <si>
    <t>Expanded FMLA - Unpaid or Rpt</t>
  </si>
  <si>
    <t>EPSL 1-3 - Paid Lve</t>
  </si>
  <si>
    <t>EPSL 4 - Paid Lve</t>
  </si>
  <si>
    <t>EPSL 5 - Paid Lve</t>
  </si>
  <si>
    <t>Expanded FMLA - Paid Lve</t>
  </si>
  <si>
    <t>EPSL 5 - Unpaid or Rpt</t>
  </si>
  <si>
    <t>EPSL 1-3 - Unpaid or Rpt</t>
  </si>
  <si>
    <t>EPSL 4 - Unpaid or Rpt</t>
  </si>
  <si>
    <t xml:space="preserve">Is the Employee going to record leave hours to maintain full pay? </t>
  </si>
  <si>
    <t>Before July 1</t>
  </si>
  <si>
    <t>After July 1</t>
  </si>
  <si>
    <t>Before of After July 1 (Choose Drop Down):</t>
  </si>
  <si>
    <t xml:space="preserve">3) For Exempt personnel (both SHRA exempt and monthly paid persons), if the employee is not adding leave hours for full compensation, please process a negative dock in pay lump sum ConnectCarolina ePAR for the period. </t>
  </si>
  <si>
    <t>FFCRA Calculator Instructions</t>
  </si>
  <si>
    <r>
      <t>1.</t>
    </r>
    <r>
      <rPr>
        <sz val="7"/>
        <color theme="1"/>
        <rFont val="Times New Roman"/>
        <family val="1"/>
      </rPr>
      <t xml:space="preserve">      </t>
    </r>
    <r>
      <rPr>
        <sz val="12"/>
        <color theme="1"/>
        <rFont val="Calibri"/>
        <family val="2"/>
        <scheme val="minor"/>
      </rPr>
      <t>Enter the employee’s Name, PID, and Annual Salary in the corresponding fields.</t>
    </r>
  </si>
  <si>
    <r>
      <t>2.</t>
    </r>
    <r>
      <rPr>
        <sz val="7"/>
        <color theme="1"/>
        <rFont val="Times New Roman"/>
        <family val="1"/>
      </rPr>
      <t xml:space="preserve">      </t>
    </r>
    <r>
      <rPr>
        <sz val="12"/>
        <color theme="1"/>
        <rFont val="Calibri"/>
        <family val="2"/>
        <scheme val="minor"/>
      </rPr>
      <t>Only if the start date is after July 1</t>
    </r>
    <r>
      <rPr>
        <vertAlign val="superscript"/>
        <sz val="12"/>
        <color theme="1"/>
        <rFont val="Calibri"/>
        <family val="2"/>
        <scheme val="minor"/>
      </rPr>
      <t>st</t>
    </r>
    <r>
      <rPr>
        <sz val="12"/>
        <color theme="1"/>
        <rFont val="Calibri"/>
        <family val="2"/>
        <scheme val="minor"/>
      </rPr>
      <t>, select ‘After July 1’.  This will ensure the correct fiscal year pay schedule is used.</t>
    </r>
  </si>
  <si>
    <r>
      <t>3.</t>
    </r>
    <r>
      <rPr>
        <sz val="7"/>
        <color theme="1"/>
        <rFont val="Times New Roman"/>
        <family val="1"/>
      </rPr>
      <t xml:space="preserve">      </t>
    </r>
    <r>
      <rPr>
        <sz val="12"/>
        <color theme="1"/>
        <rFont val="Calibri"/>
        <family val="2"/>
        <scheme val="minor"/>
      </rPr>
      <t>Enter the employee’s FTE, this will adjust the compensation rate for employees working less than 1 FTE.</t>
    </r>
  </si>
  <si>
    <r>
      <t>4.</t>
    </r>
    <r>
      <rPr>
        <sz val="7"/>
        <color theme="1"/>
        <rFont val="Times New Roman"/>
        <family val="1"/>
      </rPr>
      <t xml:space="preserve">      </t>
    </r>
    <r>
      <rPr>
        <sz val="12"/>
        <color theme="1"/>
        <rFont val="Calibri"/>
        <family val="2"/>
        <scheme val="minor"/>
      </rPr>
      <t>If the employee is EHRA, select the ‘Monthly’ Pay Cycle.</t>
    </r>
  </si>
  <si>
    <r>
      <t>·</t>
    </r>
    <r>
      <rPr>
        <sz val="7"/>
        <color theme="1"/>
        <rFont val="Times New Roman"/>
        <family val="1"/>
      </rPr>
      <t xml:space="preserve">       </t>
    </r>
    <r>
      <rPr>
        <sz val="12"/>
        <color theme="1"/>
        <rFont val="Calibri"/>
        <family val="2"/>
        <scheme val="minor"/>
      </rPr>
      <t>The hourly rate is automatically calculated based on the information entered.</t>
    </r>
  </si>
  <si>
    <t>5.      Select the Leave Type (refer to the FFCRA policy for more information)</t>
  </si>
  <si>
    <r>
      <t>·</t>
    </r>
    <r>
      <rPr>
        <sz val="7"/>
        <color theme="1"/>
        <rFont val="Times New Roman"/>
        <family val="1"/>
      </rPr>
      <t xml:space="preserve">       </t>
    </r>
    <r>
      <rPr>
        <sz val="12"/>
        <color theme="1"/>
        <rFont val="Calibri"/>
        <family val="2"/>
        <scheme val="minor"/>
      </rPr>
      <t>‘EPSL 1-3 - Paid Lve’- Use when the employee is approved for EPSL for reasons 1 – 3</t>
    </r>
  </si>
  <si>
    <r>
      <t>·</t>
    </r>
    <r>
      <rPr>
        <sz val="7"/>
        <color theme="1"/>
        <rFont val="Times New Roman"/>
        <family val="1"/>
      </rPr>
      <t xml:space="preserve">       </t>
    </r>
    <r>
      <rPr>
        <sz val="12"/>
        <color theme="1"/>
        <rFont val="Calibri"/>
        <family val="2"/>
        <scheme val="minor"/>
      </rPr>
      <t>‘EPSL 4 - Paid Lve’- Use when the employee is approved for EPSL for reason 4</t>
    </r>
  </si>
  <si>
    <r>
      <t>·</t>
    </r>
    <r>
      <rPr>
        <sz val="7"/>
        <color theme="1"/>
        <rFont val="Times New Roman"/>
        <family val="1"/>
      </rPr>
      <t xml:space="preserve">       </t>
    </r>
    <r>
      <rPr>
        <sz val="12"/>
        <color theme="1"/>
        <rFont val="Calibri"/>
        <family val="2"/>
        <scheme val="minor"/>
      </rPr>
      <t>‘EPSL 5 - Paid Lve’- Use when the employee is approved for reason 5</t>
    </r>
  </si>
  <si>
    <r>
      <t>·</t>
    </r>
    <r>
      <rPr>
        <sz val="7"/>
        <color theme="1"/>
        <rFont val="Times New Roman"/>
        <family val="1"/>
      </rPr>
      <t xml:space="preserve">       </t>
    </r>
    <r>
      <rPr>
        <sz val="12"/>
        <color theme="1"/>
        <rFont val="Calibri"/>
        <family val="2"/>
        <scheme val="minor"/>
      </rPr>
      <t>‘Expanded FMLA - Paid Lve’- Use when the employee is approved for EFML after the unpaid waiting period</t>
    </r>
  </si>
  <si>
    <r>
      <t>6.</t>
    </r>
    <r>
      <rPr>
        <sz val="7"/>
        <color theme="1"/>
        <rFont val="Times New Roman"/>
        <family val="1"/>
      </rPr>
      <t xml:space="preserve">      </t>
    </r>
    <r>
      <rPr>
        <sz val="12"/>
        <color theme="1"/>
        <rFont val="Calibri"/>
        <family val="2"/>
        <scheme val="minor"/>
      </rPr>
      <t xml:space="preserve">If the employee is </t>
    </r>
    <r>
      <rPr>
        <b/>
        <sz val="12"/>
        <color theme="1"/>
        <rFont val="Calibri"/>
        <family val="2"/>
        <scheme val="minor"/>
      </rPr>
      <t>not</t>
    </r>
    <r>
      <rPr>
        <sz val="12"/>
        <color theme="1"/>
        <rFont val="Calibri"/>
        <family val="2"/>
        <scheme val="minor"/>
      </rPr>
      <t xml:space="preserve"> going to record leave hours to maintain full pay, select ‘No’.</t>
    </r>
  </si>
  <si>
    <t xml:space="preserve">FFCRA &amp; Time Information Management (TIM) </t>
  </si>
  <si>
    <t>Qualifying Reasons for Emergency Paid Sick Leave (EPSL)</t>
  </si>
  <si>
    <r>
      <t>1.</t>
    </r>
    <r>
      <rPr>
        <sz val="7"/>
        <color theme="1"/>
        <rFont val="Times New Roman"/>
        <family val="1"/>
      </rPr>
      <t xml:space="preserve">      </t>
    </r>
    <r>
      <rPr>
        <sz val="12"/>
        <color theme="1"/>
        <rFont val="Calibri"/>
        <family val="2"/>
        <scheme val="minor"/>
      </rPr>
      <t>The employee is subject to a government-ordered quarantine or isolation order related to COVID-19;</t>
    </r>
  </si>
  <si>
    <r>
      <t>2.</t>
    </r>
    <r>
      <rPr>
        <sz val="7"/>
        <color theme="1"/>
        <rFont val="Times New Roman"/>
        <family val="1"/>
      </rPr>
      <t xml:space="preserve">      </t>
    </r>
    <r>
      <rPr>
        <sz val="12"/>
        <color theme="1"/>
        <rFont val="Calibri"/>
        <family val="2"/>
        <scheme val="minor"/>
      </rPr>
      <t>The employee has been advised by a health care provider to self-quarantine due to concerns related to COVID-19;</t>
    </r>
  </si>
  <si>
    <r>
      <t>3.</t>
    </r>
    <r>
      <rPr>
        <sz val="7"/>
        <color theme="1"/>
        <rFont val="Times New Roman"/>
        <family val="1"/>
      </rPr>
      <t xml:space="preserve">      </t>
    </r>
    <r>
      <rPr>
        <sz val="12"/>
        <color theme="1"/>
        <rFont val="Calibri"/>
        <family val="2"/>
        <scheme val="minor"/>
      </rPr>
      <t>The employee is experiencing COVID-19 symptoms and is seeking medical diagnosis;</t>
    </r>
  </si>
  <si>
    <r>
      <t>5.</t>
    </r>
    <r>
      <rPr>
        <sz val="7"/>
        <color theme="1"/>
        <rFont val="Times New Roman"/>
        <family val="1"/>
      </rPr>
      <t xml:space="preserve">      </t>
    </r>
    <r>
      <rPr>
        <sz val="12"/>
        <color theme="1"/>
        <rFont val="Calibri"/>
        <family val="2"/>
        <scheme val="minor"/>
      </rPr>
      <t>The employee is caring for a child whose school or place of care has been closed due to COVID-19, or the child’s regular child care provider is unavailable due to COVID-19.  (Hours coded as EPSL – Reason 5 count towards the employee’s EFML/FMLA entitlement if approved.)</t>
    </r>
  </si>
  <si>
    <t>Qualifying Reason for Expanded Family Medical Leave (EFML)</t>
  </si>
  <si>
    <r>
      <t>1.</t>
    </r>
    <r>
      <rPr>
        <sz val="7"/>
        <color theme="1"/>
        <rFont val="Times New Roman"/>
        <family val="1"/>
      </rPr>
      <t xml:space="preserve">      </t>
    </r>
    <r>
      <rPr>
        <sz val="12"/>
        <color theme="1"/>
        <rFont val="Calibri"/>
        <family val="2"/>
        <scheme val="minor"/>
      </rPr>
      <t>The employee is caring for a child whose school or place of care has been closed due to COVID-19, or the child’s regular child care provider is unavailable due to COVID-19.  (There is an unpaid waiting period of 10 days or 80 hours if taken on an intermittent basis – prorated for part-time employees.)</t>
    </r>
  </si>
  <si>
    <r>
      <t xml:space="preserve">FFCRA Pay Codes in TIM </t>
    </r>
    <r>
      <rPr>
        <b/>
        <sz val="12"/>
        <color rgb="FF000000"/>
        <rFont val="Calibri Light"/>
        <family val="2"/>
      </rPr>
      <t xml:space="preserve">(Use the FFCRA Calculator </t>
    </r>
    <r>
      <rPr>
        <b/>
        <sz val="12"/>
        <color rgb="FFC00000"/>
        <rFont val="Calibri Light"/>
        <family val="2"/>
      </rPr>
      <t xml:space="preserve">[link] </t>
    </r>
    <r>
      <rPr>
        <b/>
        <sz val="12"/>
        <color rgb="FF000000"/>
        <rFont val="Calibri Light"/>
        <family val="2"/>
      </rPr>
      <t>to determine the amount of hours)</t>
    </r>
  </si>
  <si>
    <r>
      <t xml:space="preserve">FFCRA </t>
    </r>
    <r>
      <rPr>
        <b/>
        <u/>
        <sz val="12"/>
        <color theme="1"/>
        <rFont val="Calibri Light"/>
        <family val="2"/>
      </rPr>
      <t>Payroll</t>
    </r>
    <r>
      <rPr>
        <b/>
        <sz val="12"/>
        <color theme="1"/>
        <rFont val="Calibri Light"/>
        <family val="2"/>
      </rPr>
      <t xml:space="preserve"> Pay Codes</t>
    </r>
    <r>
      <rPr>
        <sz val="12"/>
        <color theme="1"/>
        <rFont val="Calibri Light"/>
        <family val="2"/>
      </rPr>
      <t>:</t>
    </r>
    <r>
      <rPr>
        <sz val="12"/>
        <color theme="1"/>
        <rFont val="Calibri"/>
        <family val="2"/>
        <scheme val="minor"/>
      </rPr>
      <t xml:space="preserve">  These pay codes and hours must be entered in TIM for the employee to be paid.  The qualifying reasons are listed above.</t>
    </r>
  </si>
  <si>
    <r>
      <t>·</t>
    </r>
    <r>
      <rPr>
        <sz val="7"/>
        <color theme="1"/>
        <rFont val="Times New Roman"/>
        <family val="1"/>
      </rPr>
      <t xml:space="preserve">       </t>
    </r>
    <r>
      <rPr>
        <u/>
        <sz val="12"/>
        <color theme="1"/>
        <rFont val="Calibri"/>
        <family val="2"/>
        <scheme val="minor"/>
      </rPr>
      <t>EPSL 1-3 - Paid Lve</t>
    </r>
    <r>
      <rPr>
        <sz val="12"/>
        <color theme="1"/>
        <rFont val="Calibri"/>
        <family val="2"/>
        <scheme val="minor"/>
      </rPr>
      <t>- Use when the employee is approved for EPSL for reasons 1 – 3</t>
    </r>
  </si>
  <si>
    <r>
      <t>·</t>
    </r>
    <r>
      <rPr>
        <sz val="7"/>
        <color theme="1"/>
        <rFont val="Times New Roman"/>
        <family val="1"/>
      </rPr>
      <t xml:space="preserve">       </t>
    </r>
    <r>
      <rPr>
        <u/>
        <sz val="12"/>
        <color theme="1"/>
        <rFont val="Calibri"/>
        <family val="2"/>
        <scheme val="minor"/>
      </rPr>
      <t>EPSL 4 - Paid Lve</t>
    </r>
    <r>
      <rPr>
        <sz val="12"/>
        <color theme="1"/>
        <rFont val="Calibri"/>
        <family val="2"/>
        <scheme val="minor"/>
      </rPr>
      <t>- Use when the employee is approved for EPSL for reason 4</t>
    </r>
  </si>
  <si>
    <r>
      <t>·</t>
    </r>
    <r>
      <rPr>
        <sz val="7"/>
        <color theme="1"/>
        <rFont val="Times New Roman"/>
        <family val="1"/>
      </rPr>
      <t xml:space="preserve">       </t>
    </r>
    <r>
      <rPr>
        <u/>
        <sz val="12"/>
        <color theme="1"/>
        <rFont val="Calibri"/>
        <family val="2"/>
        <scheme val="minor"/>
      </rPr>
      <t>EPSL 5 - Paid Lve</t>
    </r>
    <r>
      <rPr>
        <sz val="12"/>
        <color theme="1"/>
        <rFont val="Calibri"/>
        <family val="2"/>
        <scheme val="minor"/>
      </rPr>
      <t>- Use when the employee is approved for reason 5</t>
    </r>
  </si>
  <si>
    <r>
      <t>·</t>
    </r>
    <r>
      <rPr>
        <sz val="7"/>
        <color theme="1"/>
        <rFont val="Times New Roman"/>
        <family val="1"/>
      </rPr>
      <t xml:space="preserve">       </t>
    </r>
    <r>
      <rPr>
        <u/>
        <sz val="12"/>
        <color theme="1"/>
        <rFont val="Calibri"/>
        <family val="2"/>
        <scheme val="minor"/>
      </rPr>
      <t>Expanded FMLA - Paid Lve</t>
    </r>
    <r>
      <rPr>
        <sz val="12"/>
        <color theme="1"/>
        <rFont val="Calibri"/>
        <family val="2"/>
        <scheme val="minor"/>
      </rPr>
      <t>- Use when the employee is approved for EFML after the unpaid waiting period</t>
    </r>
  </si>
  <si>
    <r>
      <t xml:space="preserve">FFCRA </t>
    </r>
    <r>
      <rPr>
        <b/>
        <u/>
        <sz val="12"/>
        <color theme="1"/>
        <rFont val="Calibri Light"/>
        <family val="2"/>
      </rPr>
      <t>Non-Payroll Reporting</t>
    </r>
    <r>
      <rPr>
        <b/>
        <sz val="12"/>
        <color theme="1"/>
        <rFont val="Calibri Light"/>
        <family val="2"/>
      </rPr>
      <t xml:space="preserve"> Pay Codes</t>
    </r>
    <r>
      <rPr>
        <sz val="12"/>
        <color theme="1"/>
        <rFont val="Calibri"/>
        <family val="2"/>
        <scheme val="minor"/>
      </rPr>
      <t>: These corresponding pay codes need to be entered in TIM to reflect the total number of FFCRA hours used in one day or hours not paid.</t>
    </r>
  </si>
  <si>
    <r>
      <t>·</t>
    </r>
    <r>
      <rPr>
        <sz val="7"/>
        <color theme="1"/>
        <rFont val="Times New Roman"/>
        <family val="1"/>
      </rPr>
      <t xml:space="preserve">       </t>
    </r>
    <r>
      <rPr>
        <u/>
        <sz val="12"/>
        <color theme="1"/>
        <rFont val="Calibri"/>
        <family val="2"/>
        <scheme val="minor"/>
      </rPr>
      <t>EPSL 1-3 - Unpaid or Rpt</t>
    </r>
    <r>
      <rPr>
        <sz val="12"/>
        <color theme="1"/>
        <rFont val="Calibri"/>
        <family val="2"/>
        <scheme val="minor"/>
      </rPr>
      <t>- Add when the employee uses “EPSL 1-3 - Paid Lve”</t>
    </r>
  </si>
  <si>
    <r>
      <t>·</t>
    </r>
    <r>
      <rPr>
        <sz val="7"/>
        <color theme="1"/>
        <rFont val="Times New Roman"/>
        <family val="1"/>
      </rPr>
      <t xml:space="preserve">       </t>
    </r>
    <r>
      <rPr>
        <u/>
        <sz val="12"/>
        <color theme="1"/>
        <rFont val="Calibri"/>
        <family val="2"/>
        <scheme val="minor"/>
      </rPr>
      <t>EPSL 4 - Unpaid or Rpt</t>
    </r>
    <r>
      <rPr>
        <sz val="12"/>
        <color theme="1"/>
        <rFont val="Calibri"/>
        <family val="2"/>
        <scheme val="minor"/>
      </rPr>
      <t>- Add when the employee uses “EPSL 4 - Paid Lve”</t>
    </r>
  </si>
  <si>
    <r>
      <t>·</t>
    </r>
    <r>
      <rPr>
        <sz val="7"/>
        <color theme="1"/>
        <rFont val="Times New Roman"/>
        <family val="1"/>
      </rPr>
      <t xml:space="preserve">       </t>
    </r>
    <r>
      <rPr>
        <u/>
        <sz val="12"/>
        <color theme="1"/>
        <rFont val="Calibri"/>
        <family val="2"/>
        <scheme val="minor"/>
      </rPr>
      <t>EPSL 5 - Unpaid or Rpt</t>
    </r>
    <r>
      <rPr>
        <sz val="12"/>
        <color theme="1"/>
        <rFont val="Calibri"/>
        <family val="2"/>
        <scheme val="minor"/>
      </rPr>
      <t>- Add when the employee uses “EPSL 5 - Paid Lve”</t>
    </r>
  </si>
  <si>
    <r>
      <t>·</t>
    </r>
    <r>
      <rPr>
        <sz val="7"/>
        <color theme="1"/>
        <rFont val="Times New Roman"/>
        <family val="1"/>
      </rPr>
      <t xml:space="preserve">       </t>
    </r>
    <r>
      <rPr>
        <u/>
        <sz val="12"/>
        <color theme="1"/>
        <rFont val="Calibri"/>
        <family val="2"/>
        <scheme val="minor"/>
      </rPr>
      <t>Expanded FMLA Lve – Unpaid or Rpt</t>
    </r>
    <r>
      <rPr>
        <sz val="12"/>
        <color theme="1"/>
        <rFont val="Calibri"/>
        <family val="2"/>
        <scheme val="minor"/>
      </rPr>
      <t>- Add for the first two weeks of the unpaid waiting period or when the employee uses “Expanded FMLA - Paid Lve”</t>
    </r>
  </si>
  <si>
    <t>Regular Hours:</t>
  </si>
  <si>
    <t>Admin Absence after June 1:</t>
  </si>
  <si>
    <t>Administrative Absence</t>
  </si>
  <si>
    <t>AA</t>
  </si>
  <si>
    <r>
      <t>4.</t>
    </r>
    <r>
      <rPr>
        <sz val="7"/>
        <color theme="1"/>
        <rFont val="Times New Roman"/>
        <family val="1"/>
      </rPr>
      <t xml:space="preserve">      </t>
    </r>
    <r>
      <rPr>
        <sz val="12"/>
        <color theme="1"/>
        <rFont val="Calibri"/>
        <family val="2"/>
        <scheme val="minor"/>
      </rPr>
      <t>The employee is caring for an individual who is subject to a government-ordered quarantine or a health care provider’s recommendation to self-quarantine; or</t>
    </r>
  </si>
  <si>
    <t>Biweekly (Exempt)</t>
  </si>
  <si>
    <t>Biweekly (Temp)</t>
  </si>
  <si>
    <t>Biweekly (Non-Exempt)</t>
  </si>
  <si>
    <t>Annual Salary (Permanent Employee):</t>
  </si>
  <si>
    <t>AA - Elder Care</t>
  </si>
  <si>
    <t>2) "EPSL 4 - Paid Lve" and "EPSL 5 - Paid Lve" will both appear as "EPSL 4-5 - Paid Lve" on the employee's pay stub.</t>
  </si>
  <si>
    <t>Regular Hours Worked:</t>
  </si>
  <si>
    <t>Paid Administrative Leave Hours:</t>
  </si>
  <si>
    <t>FFCRA Hours:</t>
  </si>
  <si>
    <r>
      <t xml:space="preserve">Instructions: Enter information in the green boxes to determine what information to enter in TIM each day an employee is using FFCRA leave. If a box turns black, please delete the amount in it. PLEASE REMEMBER: </t>
    </r>
    <r>
      <rPr>
        <b/>
        <i/>
        <sz val="11"/>
        <color theme="1"/>
        <rFont val="Calibri"/>
        <family val="2"/>
        <scheme val="minor"/>
      </rPr>
      <t>employees must apply for and be approved for FFCRA leave before coding it in TIM.</t>
    </r>
    <r>
      <rPr>
        <i/>
        <sz val="11"/>
        <color theme="1"/>
        <rFont val="Calibri"/>
        <family val="2"/>
        <scheme val="minor"/>
      </rPr>
      <t xml:space="preserve"> Please advise employees who are awaiting approval for FFCRA leave from OHR that they can use their own accrued leave or take leave without pay for th ehours they do not work. Their TIM record will be updated following approval, as applicable. </t>
    </r>
  </si>
  <si>
    <t>1) It is optional for employee's to record time to maintain full pay for those leave types which provide 2/3 pay. Employees should enter desired leave type (i.e comp time, sick, vacation, bonus). Comp time must be used first.</t>
  </si>
  <si>
    <r>
      <t>o</t>
    </r>
    <r>
      <rPr>
        <sz val="7"/>
        <color rgb="FF000000"/>
        <rFont val="Times New Roman"/>
        <family val="1"/>
      </rPr>
      <t xml:space="preserve">   </t>
    </r>
    <r>
      <rPr>
        <sz val="12"/>
        <color rgb="FF000000"/>
        <rFont val="Calibri"/>
        <family val="2"/>
        <scheme val="minor"/>
      </rPr>
      <t xml:space="preserve">It is optional for employees to record time to maintain full pay for those leave types which provide 2/3 pay. The employee may code Administrative Absence to maintain full compensation through 5/31/20.  </t>
    </r>
  </si>
  <si>
    <r>
      <t>o</t>
    </r>
    <r>
      <rPr>
        <sz val="7"/>
        <color rgb="FF000000"/>
        <rFont val="Times New Roman"/>
        <family val="1"/>
      </rPr>
      <t xml:space="preserve">   </t>
    </r>
    <r>
      <rPr>
        <sz val="12"/>
        <color rgb="FF000000"/>
        <rFont val="Calibri"/>
        <family val="2"/>
        <scheme val="minor"/>
      </rPr>
      <t>Effective 6/1/20, if the employee exceeds daily compensation caps, the employee can code Administrative Absence to bring hours up to 2/3s of pay. Employees must use their own accrued leave to maintain full compensation (i.e. sick, vacation, and bonus). Through 12/31/20, employees may use sick leave, vacation leave, and bonus leave interchangeably, regardless of the reason for the employee's absence. Comp time must be used first</t>
    </r>
    <r>
      <rPr>
        <sz val="12"/>
        <color rgb="FF000000"/>
        <rFont val="Courier New"/>
        <family val="3"/>
      </rPr>
      <t>.</t>
    </r>
  </si>
  <si>
    <t>5. (cont) If the Leave type is Administrative Absence or AA-Elder Care</t>
  </si>
  <si>
    <r>
      <t>·</t>
    </r>
    <r>
      <rPr>
        <sz val="7"/>
        <color theme="1"/>
        <rFont val="Times New Roman"/>
        <family val="1"/>
      </rPr>
      <t xml:space="preserve">       </t>
    </r>
    <r>
      <rPr>
        <sz val="12"/>
        <color theme="1"/>
        <rFont val="Calibri"/>
        <family val="2"/>
        <scheme val="minor"/>
      </rPr>
      <t>‘Administrative Absence' - Use when the employee cannot telework because their position and duties cannot be performed remotely and reasonable alternate work is not feasible.</t>
    </r>
  </si>
  <si>
    <r>
      <t>·</t>
    </r>
    <r>
      <rPr>
        <sz val="7"/>
        <color theme="1"/>
        <rFont val="Times New Roman"/>
        <family val="1"/>
      </rPr>
      <t xml:space="preserve">       </t>
    </r>
    <r>
      <rPr>
        <sz val="12"/>
        <color theme="1"/>
        <rFont val="Calibri"/>
        <family val="2"/>
        <scheme val="minor"/>
      </rPr>
      <t xml:space="preserve">‘AA-Elder Care' - Use when the employee cannot work because they have eldercare needs due to COVID -19-related facility closings. </t>
    </r>
    <r>
      <rPr>
        <sz val="12"/>
        <color theme="1"/>
        <rFont val="Symbol"/>
        <family val="1"/>
        <charset val="2"/>
      </rPr>
      <t xml:space="preserve"> </t>
    </r>
  </si>
  <si>
    <r>
      <t>7.</t>
    </r>
    <r>
      <rPr>
        <i/>
        <sz val="7"/>
        <color theme="1"/>
        <rFont val="Times New Roman"/>
        <family val="1"/>
      </rPr>
      <t xml:space="preserve">      </t>
    </r>
    <r>
      <rPr>
        <sz val="12"/>
        <color theme="1"/>
        <rFont val="Calibri"/>
        <family val="2"/>
        <scheme val="minor"/>
      </rPr>
      <t xml:space="preserve">Enter the number of hours per day the employee will be hours worked.  </t>
    </r>
  </si>
  <si>
    <r>
      <t>8(a) .</t>
    </r>
    <r>
      <rPr>
        <i/>
        <sz val="7"/>
        <color theme="1"/>
        <rFont val="Times New Roman"/>
        <family val="1"/>
      </rPr>
      <t xml:space="preserve">      </t>
    </r>
    <r>
      <rPr>
        <sz val="12"/>
        <color theme="1"/>
        <rFont val="Calibri"/>
        <family val="2"/>
        <scheme val="minor"/>
      </rPr>
      <t xml:space="preserve">Enter the number of hours per day for the employee the employee's Paid Administrative Leave Hours.   </t>
    </r>
  </si>
  <si>
    <t>OR</t>
  </si>
  <si>
    <t xml:space="preserve">8 (b).      Enter the number of hours per day the employee will be using FFRCA leave.  </t>
  </si>
  <si>
    <t>9.              Dock in Pay ePARs</t>
  </si>
  <si>
    <r>
      <rPr>
        <sz val="7"/>
        <color rgb="FF000000"/>
        <rFont val="Times New Roman"/>
        <family val="1"/>
      </rPr>
      <t xml:space="preserve">o       </t>
    </r>
    <r>
      <rPr>
        <sz val="12"/>
        <color rgb="FF000000"/>
        <rFont val="Calibri"/>
        <family val="2"/>
        <scheme val="minor"/>
      </rPr>
      <t>In the blue box, FFCRA Hours to Code in TIM are calculated automatically based on the information entered.  Make sure the TIM Administrator enters both the FFCRA pay codes and hours for pay and for unpaid/reporting.</t>
    </r>
  </si>
  <si>
    <t xml:space="preserve">o For SHRA Exempt and EHRA employees, if the employee is not adding leave hours for full                                                                          compensation, please process a negative dock in pay ePAR in ConnectCarolina for the period. </t>
  </si>
  <si>
    <t xml:space="preserve">o The calculator will allow entry to calculate a full period dock in pay. The answer to "Is the Employee going to record leave hours to maintain full pay?" must be "No" for the calculation to occur. Please revew and validate the calculation prior to submitting the dock in pay ePAR.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</si>
</sst>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i/>
      <sz val="11"/>
      <color theme="1"/>
      <name val="Calibri"/>
      <family val="2"/>
      <scheme val="minor"/>
    </font>
    <font>
      <sz val="1"/>
      <color theme="1"/>
      <name val="Calibri"/>
      <family val="2"/>
      <scheme val="minor"/>
    </font>
    <font>
      <b/>
      <sz val="18"/>
      <color theme="1"/>
      <name val="Calibri"/>
      <family val="2"/>
      <scheme val="minor"/>
    </font>
    <font>
      <sz val="12"/>
      <color theme="1"/>
      <name val="Calibri"/>
      <family val="2"/>
      <scheme val="minor"/>
    </font>
    <font>
      <sz val="7"/>
      <color theme="1"/>
      <name val="Times New Roman"/>
      <family val="1"/>
    </font>
    <font>
      <vertAlign val="superscript"/>
      <sz val="12"/>
      <color theme="1"/>
      <name val="Calibri"/>
      <family val="2"/>
      <scheme val="minor"/>
    </font>
    <font>
      <sz val="12"/>
      <color theme="1"/>
      <name val="Symbol"/>
      <family val="1"/>
      <charset val="2"/>
    </font>
    <font>
      <b/>
      <sz val="12"/>
      <color theme="1"/>
      <name val="Calibri"/>
      <family val="2"/>
      <scheme val="minor"/>
    </font>
    <font>
      <i/>
      <sz val="12"/>
      <color theme="1"/>
      <name val="Calibri"/>
      <family val="2"/>
      <scheme val="minor"/>
    </font>
    <font>
      <i/>
      <sz val="7"/>
      <color theme="1"/>
      <name val="Times New Roman"/>
      <family val="1"/>
    </font>
    <font>
      <sz val="12"/>
      <color rgb="FF000000"/>
      <name val="Symbol"/>
      <family val="1"/>
      <charset val="2"/>
    </font>
    <font>
      <sz val="7"/>
      <color rgb="FF000000"/>
      <name val="Times New Roman"/>
      <family val="1"/>
    </font>
    <font>
      <sz val="12"/>
      <color rgb="FF000000"/>
      <name val="Calibri"/>
      <family val="2"/>
      <scheme val="minor"/>
    </font>
    <font>
      <sz val="12"/>
      <color rgb="FF000000"/>
      <name val="Courier New"/>
      <family val="3"/>
    </font>
    <font>
      <u/>
      <sz val="11"/>
      <color theme="10"/>
      <name val="Calibri"/>
      <family val="2"/>
      <scheme val="minor"/>
    </font>
    <font>
      <b/>
      <sz val="14"/>
      <color rgb="FF000000"/>
      <name val="Calibri Light"/>
      <family val="2"/>
    </font>
    <font>
      <b/>
      <sz val="12"/>
      <color rgb="FF000000"/>
      <name val="Calibri Light"/>
      <family val="2"/>
    </font>
    <font>
      <b/>
      <sz val="12"/>
      <color rgb="FFC00000"/>
      <name val="Calibri Light"/>
      <family val="2"/>
    </font>
    <font>
      <b/>
      <sz val="12"/>
      <color theme="1"/>
      <name val="Calibri Light"/>
      <family val="2"/>
    </font>
    <font>
      <b/>
      <u/>
      <sz val="12"/>
      <color theme="1"/>
      <name val="Calibri Light"/>
      <family val="2"/>
    </font>
    <font>
      <sz val="12"/>
      <color theme="1"/>
      <name val="Calibri Light"/>
      <family val="2"/>
    </font>
    <font>
      <u/>
      <sz val="12"/>
      <color theme="1"/>
      <name val="Calibri"/>
      <family val="2"/>
      <scheme val="minor"/>
    </font>
    <font>
      <sz val="10"/>
      <color theme="1"/>
      <name val="Calibri"/>
      <family val="2"/>
      <scheme val="minor"/>
    </font>
    <font>
      <b/>
      <i/>
      <sz val="11"/>
      <color theme="1"/>
      <name val="Calibri"/>
      <family val="2"/>
      <scheme val="minor"/>
    </font>
    <font>
      <sz val="6"/>
      <color theme="1"/>
      <name val="Calibri Light"/>
      <family val="2"/>
      <scheme val="major"/>
    </font>
    <font>
      <sz val="7"/>
      <color theme="1"/>
      <name val="Calibri Light"/>
      <family val="2"/>
      <scheme val="major"/>
    </font>
  </fonts>
  <fills count="5">
    <fill>
      <patternFill patternType="none"/>
    </fill>
    <fill>
      <patternFill patternType="gray125"/>
    </fill>
    <fill>
      <patternFill patternType="solid">
        <fgColor theme="4" tint="0.39997558519241921"/>
        <bgColor indexed="64"/>
      </patternFill>
    </fill>
    <fill>
      <patternFill patternType="solid">
        <fgColor theme="8" tint="0.79998168889431442"/>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8" fillId="0" borderId="0" applyNumberFormat="0" applyFill="0" applyBorder="0" applyAlignment="0" applyProtection="0"/>
  </cellStyleXfs>
  <cellXfs count="84">
    <xf numFmtId="0" fontId="0" fillId="0" borderId="0" xfId="0"/>
    <xf numFmtId="164" fontId="0" fillId="0" borderId="0" xfId="1" applyNumberFormat="1" applyFont="1"/>
    <xf numFmtId="0" fontId="0" fillId="0" borderId="0" xfId="0" applyBorder="1"/>
    <xf numFmtId="2" fontId="0" fillId="0" borderId="0" xfId="0" applyNumberFormat="1"/>
    <xf numFmtId="2" fontId="0" fillId="0" borderId="0" xfId="0" applyNumberFormat="1" applyBorder="1"/>
    <xf numFmtId="2" fontId="0" fillId="0" borderId="1" xfId="0" applyNumberFormat="1" applyBorder="1" applyAlignment="1">
      <alignment horizontal="left"/>
    </xf>
    <xf numFmtId="0" fontId="3" fillId="0" borderId="0" xfId="0" applyFont="1"/>
    <xf numFmtId="0" fontId="0" fillId="0" borderId="0" xfId="0" applyBorder="1" applyAlignment="1">
      <alignment horizontal="left"/>
    </xf>
    <xf numFmtId="0" fontId="0" fillId="0" borderId="3" xfId="0" applyBorder="1"/>
    <xf numFmtId="0" fontId="0" fillId="0" borderId="4" xfId="0" applyBorder="1" applyAlignment="1">
      <alignment horizontal="left"/>
    </xf>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Alignment="1">
      <alignment wrapText="1"/>
    </xf>
    <xf numFmtId="0" fontId="0" fillId="2" borderId="4" xfId="0" applyFill="1" applyBorder="1" applyAlignment="1">
      <alignment horizontal="left"/>
    </xf>
    <xf numFmtId="0" fontId="0" fillId="2" borderId="5" xfId="0" applyFill="1" applyBorder="1"/>
    <xf numFmtId="0" fontId="0" fillId="2" borderId="0" xfId="0" applyFill="1" applyBorder="1" applyAlignment="1">
      <alignment horizontal="left"/>
    </xf>
    <xf numFmtId="2" fontId="0" fillId="2" borderId="0" xfId="0" applyNumberFormat="1" applyFill="1" applyBorder="1" applyAlignment="1">
      <alignment horizontal="left"/>
    </xf>
    <xf numFmtId="0" fontId="0" fillId="2" borderId="9" xfId="0" applyFill="1" applyBorder="1"/>
    <xf numFmtId="0" fontId="0" fillId="2" borderId="10" xfId="0" applyFill="1" applyBorder="1"/>
    <xf numFmtId="2" fontId="0" fillId="3" borderId="1" xfId="0" applyNumberFormat="1" applyFill="1" applyBorder="1" applyAlignment="1">
      <alignment horizontal="left"/>
    </xf>
    <xf numFmtId="0" fontId="0" fillId="2" borderId="0" xfId="0" applyFill="1" applyBorder="1" applyAlignment="1">
      <alignment wrapText="1"/>
    </xf>
    <xf numFmtId="0" fontId="0" fillId="2" borderId="7" xfId="0" applyFill="1" applyBorder="1" applyAlignment="1">
      <alignment wrapText="1"/>
    </xf>
    <xf numFmtId="0" fontId="0" fillId="0" borderId="0" xfId="0" applyFill="1"/>
    <xf numFmtId="4" fontId="0" fillId="0" borderId="0" xfId="1" applyNumberFormat="1" applyFont="1" applyBorder="1" applyAlignment="1">
      <alignment horizontal="left"/>
    </xf>
    <xf numFmtId="0" fontId="0" fillId="2" borderId="4" xfId="0" applyFill="1" applyBorder="1" applyAlignment="1">
      <alignment wrapText="1"/>
    </xf>
    <xf numFmtId="0" fontId="0" fillId="2" borderId="9" xfId="0" applyFill="1" applyBorder="1" applyAlignment="1">
      <alignment wrapText="1"/>
    </xf>
    <xf numFmtId="0" fontId="0" fillId="4" borderId="1" xfId="0" applyFill="1" applyBorder="1" applyAlignment="1" applyProtection="1">
      <alignment horizontal="left"/>
      <protection locked="0"/>
    </xf>
    <xf numFmtId="4" fontId="0" fillId="4" borderId="1" xfId="1" applyNumberFormat="1" applyFont="1" applyFill="1" applyBorder="1" applyAlignment="1" applyProtection="1">
      <alignment horizontal="left"/>
      <protection locked="0"/>
    </xf>
    <xf numFmtId="0" fontId="0" fillId="4" borderId="1" xfId="0" applyFill="1" applyBorder="1" applyProtection="1">
      <protection locked="0"/>
    </xf>
    <xf numFmtId="0" fontId="0" fillId="4" borderId="1" xfId="0" applyFill="1" applyBorder="1" applyAlignment="1" applyProtection="1">
      <alignment vertical="top"/>
      <protection locked="0"/>
    </xf>
    <xf numFmtId="0" fontId="0" fillId="4" borderId="2" xfId="0" applyFill="1" applyBorder="1" applyAlignment="1" applyProtection="1">
      <alignment horizontal="left"/>
      <protection locked="0"/>
    </xf>
    <xf numFmtId="2" fontId="0" fillId="3" borderId="1" xfId="0" applyNumberFormat="1" applyFill="1" applyBorder="1" applyAlignment="1">
      <alignment horizontal="left" vertical="top"/>
    </xf>
    <xf numFmtId="2" fontId="0" fillId="3" borderId="1" xfId="0" applyNumberFormat="1" applyFill="1" applyBorder="1" applyAlignment="1">
      <alignment horizontal="left" wrapText="1"/>
    </xf>
    <xf numFmtId="2" fontId="0" fillId="0" borderId="0" xfId="0" applyNumberFormat="1" applyAlignment="1">
      <alignment wrapText="1"/>
    </xf>
    <xf numFmtId="0" fontId="0" fillId="0" borderId="6" xfId="0" applyFill="1" applyBorder="1" applyAlignment="1">
      <alignment horizontal="center" textRotation="90" wrapText="1"/>
    </xf>
    <xf numFmtId="0" fontId="0" fillId="0" borderId="0" xfId="0" applyFont="1" applyBorder="1" applyAlignment="1">
      <alignment wrapText="1"/>
    </xf>
    <xf numFmtId="0" fontId="0" fillId="0" borderId="3" xfId="0" applyFill="1" applyBorder="1" applyAlignment="1">
      <alignment horizontal="center" textRotation="90" wrapText="1"/>
    </xf>
    <xf numFmtId="0" fontId="0" fillId="0" borderId="4" xfId="0" applyFill="1" applyBorder="1" applyAlignment="1">
      <alignment wrapText="1"/>
    </xf>
    <xf numFmtId="0" fontId="0" fillId="0" borderId="4" xfId="0" applyFill="1" applyBorder="1"/>
    <xf numFmtId="0" fontId="0" fillId="0" borderId="5" xfId="0" applyFill="1" applyBorder="1"/>
    <xf numFmtId="0" fontId="0" fillId="0" borderId="0" xfId="0" applyBorder="1" applyAlignment="1">
      <alignment wrapText="1"/>
    </xf>
    <xf numFmtId="0" fontId="5" fillId="0" borderId="3" xfId="0" applyFont="1" applyBorder="1"/>
    <xf numFmtId="0" fontId="6" fillId="0" borderId="4" xfId="0" applyFont="1" applyBorder="1" applyAlignment="1">
      <alignment horizontal="centerContinuous" wrapText="1"/>
    </xf>
    <xf numFmtId="0" fontId="2" fillId="0" borderId="4" xfId="0" applyFont="1" applyBorder="1" applyAlignment="1">
      <alignment horizontal="centerContinuous"/>
    </xf>
    <xf numFmtId="0" fontId="3" fillId="0" borderId="6" xfId="0" applyFont="1" applyBorder="1"/>
    <xf numFmtId="0" fontId="3" fillId="0" borderId="0" xfId="0" applyFont="1" applyBorder="1" applyAlignment="1">
      <alignment horizontal="centerContinuous" wrapText="1"/>
    </xf>
    <xf numFmtId="0" fontId="3" fillId="0" borderId="0" xfId="0" applyFont="1" applyBorder="1" applyAlignment="1">
      <alignment horizontal="centerContinuous"/>
    </xf>
    <xf numFmtId="0" fontId="3" fillId="0" borderId="7" xfId="0" applyFont="1" applyBorder="1"/>
    <xf numFmtId="0" fontId="18" fillId="0" borderId="0" xfId="2" applyAlignment="1">
      <alignment vertical="center" wrapText="1"/>
    </xf>
    <xf numFmtId="0" fontId="7" fillId="0" borderId="0" xfId="0" applyFont="1" applyAlignment="1">
      <alignment vertical="center" wrapText="1"/>
    </xf>
    <xf numFmtId="0" fontId="19" fillId="0" borderId="0" xfId="0" applyFont="1" applyAlignment="1">
      <alignment vertical="center" wrapText="1"/>
    </xf>
    <xf numFmtId="0" fontId="22" fillId="0" borderId="0" xfId="0" applyFont="1" applyAlignment="1">
      <alignment vertical="center" wrapText="1"/>
    </xf>
    <xf numFmtId="0" fontId="7" fillId="0" borderId="0" xfId="0" applyFont="1" applyAlignment="1">
      <alignment horizontal="left" vertical="center" wrapText="1" indent="3"/>
    </xf>
    <xf numFmtId="0" fontId="7" fillId="0" borderId="0" xfId="0" applyFont="1" applyAlignment="1">
      <alignment horizontal="left" vertical="center" wrapText="1" indent="4"/>
    </xf>
    <xf numFmtId="0" fontId="10" fillId="0" borderId="0" xfId="0" applyFont="1" applyAlignment="1">
      <alignment horizontal="left" vertical="center" wrapText="1" indent="4"/>
    </xf>
    <xf numFmtId="0" fontId="18" fillId="0" borderId="0" xfId="2" applyAlignment="1">
      <alignment horizontal="left" vertical="center" wrapText="1" indent="4"/>
    </xf>
    <xf numFmtId="0" fontId="12" fillId="0" borderId="0" xfId="0" applyFont="1" applyAlignment="1">
      <alignment horizontal="left" vertical="center" wrapText="1" indent="4"/>
    </xf>
    <xf numFmtId="0" fontId="10" fillId="0" borderId="0" xfId="0" applyFont="1" applyAlignment="1">
      <alignment horizontal="left" vertical="center" wrapText="1" indent="8"/>
    </xf>
    <xf numFmtId="0" fontId="14" fillId="0" borderId="0" xfId="0" applyFont="1" applyAlignment="1">
      <alignment horizontal="left" vertical="center" wrapText="1" indent="10"/>
    </xf>
    <xf numFmtId="0" fontId="17" fillId="0" borderId="0" xfId="0" applyFont="1" applyAlignment="1">
      <alignment horizontal="left" vertical="center" wrapText="1" indent="10"/>
    </xf>
    <xf numFmtId="165" fontId="0" fillId="3" borderId="1" xfId="0" applyNumberFormat="1" applyFill="1" applyBorder="1" applyAlignment="1">
      <alignment horizontal="left" vertical="top"/>
    </xf>
    <xf numFmtId="165" fontId="0" fillId="3" borderId="1" xfId="0" applyNumberFormat="1" applyFill="1" applyBorder="1" applyAlignment="1">
      <alignment horizontal="left"/>
    </xf>
    <xf numFmtId="0" fontId="0" fillId="2" borderId="0" xfId="0" applyFill="1" applyBorder="1"/>
    <xf numFmtId="43" fontId="0" fillId="2" borderId="0" xfId="1" applyFont="1" applyFill="1" applyBorder="1" applyAlignment="1">
      <alignment horizontal="left" vertical="top"/>
    </xf>
    <xf numFmtId="0" fontId="26" fillId="0" borderId="0" xfId="0" applyFont="1" applyBorder="1" applyAlignment="1">
      <alignment wrapText="1"/>
    </xf>
    <xf numFmtId="0" fontId="3" fillId="0" borderId="0" xfId="0" applyFont="1" applyFill="1" applyBorder="1" applyAlignment="1">
      <alignment wrapText="1"/>
    </xf>
    <xf numFmtId="0" fontId="3" fillId="0" borderId="0" xfId="0" applyFont="1" applyFill="1" applyBorder="1"/>
    <xf numFmtId="0" fontId="3" fillId="0" borderId="7" xfId="0" applyFont="1" applyFill="1" applyBorder="1"/>
    <xf numFmtId="0" fontId="26" fillId="2" borderId="0" xfId="0" applyFont="1" applyFill="1" applyBorder="1" applyAlignment="1">
      <alignment wrapText="1"/>
    </xf>
    <xf numFmtId="0" fontId="28" fillId="2" borderId="7" xfId="0" applyFont="1" applyFill="1" applyBorder="1" applyAlignment="1">
      <alignment wrapText="1"/>
    </xf>
    <xf numFmtId="0" fontId="29" fillId="2" borderId="7" xfId="0" applyFont="1" applyFill="1" applyBorder="1" applyAlignment="1">
      <alignment wrapText="1"/>
    </xf>
    <xf numFmtId="0" fontId="16" fillId="0" borderId="0" xfId="0" applyFont="1" applyAlignment="1">
      <alignment horizontal="left" vertical="center" wrapText="1" indent="4"/>
    </xf>
    <xf numFmtId="0" fontId="7" fillId="0" borderId="0" xfId="0" applyFont="1" applyAlignment="1">
      <alignment horizontal="left" vertical="center" wrapText="1" indent="10"/>
    </xf>
    <xf numFmtId="0" fontId="0" fillId="2" borderId="3" xfId="0" applyFill="1" applyBorder="1" applyAlignment="1">
      <alignment horizontal="center" vertical="center" textRotation="90" wrapText="1"/>
    </xf>
    <xf numFmtId="0" fontId="0" fillId="2" borderId="6" xfId="0" applyFill="1" applyBorder="1" applyAlignment="1">
      <alignment horizontal="center" vertical="center" textRotation="90" wrapText="1"/>
    </xf>
    <xf numFmtId="0" fontId="0" fillId="2" borderId="8" xfId="0" applyFill="1" applyBorder="1" applyAlignment="1">
      <alignment horizontal="center" vertical="center" textRotation="90" wrapText="1"/>
    </xf>
    <xf numFmtId="0" fontId="4" fillId="0" borderId="4" xfId="0" applyFont="1" applyBorder="1" applyAlignment="1">
      <alignment wrapText="1"/>
    </xf>
    <xf numFmtId="0" fontId="3" fillId="0" borderId="0" xfId="0" applyFont="1" applyBorder="1" applyAlignment="1">
      <alignment vertical="top" wrapText="1"/>
    </xf>
    <xf numFmtId="0" fontId="3" fillId="0" borderId="7" xfId="0" applyFont="1" applyBorder="1" applyAlignment="1">
      <alignment wrapText="1"/>
    </xf>
    <xf numFmtId="0" fontId="3" fillId="0" borderId="0" xfId="0" applyFont="1" applyBorder="1" applyAlignment="1">
      <alignment wrapText="1"/>
    </xf>
    <xf numFmtId="0" fontId="3" fillId="0" borderId="9" xfId="0" applyFont="1" applyBorder="1" applyAlignment="1">
      <alignment vertical="top" wrapText="1"/>
    </xf>
    <xf numFmtId="0" fontId="3" fillId="0" borderId="10" xfId="0" applyFont="1" applyBorder="1" applyAlignment="1">
      <alignment wrapText="1"/>
    </xf>
  </cellXfs>
  <cellStyles count="3">
    <cellStyle name="Comma" xfId="1" builtinId="3"/>
    <cellStyle name="Hyperlink" xfId="2" builtinId="8"/>
    <cellStyle name="Normal" xfId="0" builtinId="0"/>
  </cellStyles>
  <dxfs count="4">
    <dxf>
      <font>
        <color theme="0"/>
      </font>
      <fill>
        <patternFill>
          <bgColor theme="1"/>
        </patternFill>
      </fill>
    </dxf>
    <dxf>
      <font>
        <color theme="0"/>
      </font>
      <fill>
        <patternFill>
          <bgColor theme="1"/>
        </patternFill>
      </fill>
    </dxf>
    <dxf>
      <font>
        <color theme="0"/>
      </font>
      <fill>
        <patternFill>
          <bgColor theme="1"/>
        </patternFill>
      </fill>
    </dxf>
    <dxf>
      <fill>
        <patternFill>
          <bgColor rgb="FFFFFF00"/>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hr.unc.edu/employees/covid19-faqs/" TargetMode="External"/><Relationship Id="rId2" Type="http://schemas.openxmlformats.org/officeDocument/2006/relationships/hyperlink" Target="https://hr.unc.edu/benefits/ffcra/" TargetMode="External"/><Relationship Id="rId1" Type="http://schemas.openxmlformats.org/officeDocument/2006/relationships/hyperlink" Target="https://hr.unc.edu/benefits/ffcra/"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hr.unc.edu/benefits/ffcr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4AA9D-A6AE-436A-A146-E39AE70D0595}">
  <dimension ref="A1:E49"/>
  <sheetViews>
    <sheetView tabSelected="1" topLeftCell="A17" zoomScaleNormal="100" workbookViewId="0">
      <selection activeCell="J23" sqref="J23"/>
    </sheetView>
  </sheetViews>
  <sheetFormatPr defaultRowHeight="14.5" x14ac:dyDescent="0.35"/>
  <cols>
    <col min="1" max="1" width="5.1796875" customWidth="1"/>
    <col min="2" max="2" width="33.6328125" style="14" customWidth="1"/>
    <col min="3" max="3" width="36.36328125" customWidth="1"/>
    <col min="4" max="4" width="16.7265625" customWidth="1"/>
    <col min="7" max="7" width="11.54296875" bestFit="1" customWidth="1"/>
  </cols>
  <sheetData>
    <row r="1" spans="1:4" ht="23.5" x14ac:dyDescent="0.55000000000000004">
      <c r="A1" s="43"/>
      <c r="B1" s="44" t="s">
        <v>8</v>
      </c>
      <c r="C1" s="45"/>
      <c r="D1" s="10"/>
    </row>
    <row r="2" spans="1:4" s="6" customFormat="1" ht="12" x14ac:dyDescent="0.3">
      <c r="A2" s="46"/>
      <c r="B2" s="47"/>
      <c r="C2" s="48"/>
      <c r="D2" s="49"/>
    </row>
    <row r="3" spans="1:4" ht="101" customHeight="1" x14ac:dyDescent="0.35">
      <c r="A3" s="8"/>
      <c r="B3" s="78" t="s">
        <v>92</v>
      </c>
      <c r="C3" s="78"/>
      <c r="D3" s="10"/>
    </row>
    <row r="4" spans="1:4" ht="5" customHeight="1" x14ac:dyDescent="0.35">
      <c r="A4" s="11"/>
      <c r="B4" s="42"/>
      <c r="C4" s="2"/>
      <c r="D4" s="12"/>
    </row>
    <row r="5" spans="1:4" x14ac:dyDescent="0.35">
      <c r="A5" s="11"/>
      <c r="B5" s="37" t="s">
        <v>0</v>
      </c>
      <c r="C5" s="28" t="s">
        <v>3</v>
      </c>
      <c r="D5" s="12"/>
    </row>
    <row r="6" spans="1:4" ht="5" customHeight="1" x14ac:dyDescent="0.35">
      <c r="A6" s="11"/>
      <c r="B6" s="37"/>
      <c r="C6" s="7"/>
      <c r="D6" s="12"/>
    </row>
    <row r="7" spans="1:4" x14ac:dyDescent="0.35">
      <c r="A7" s="11"/>
      <c r="B7" s="37" t="s">
        <v>1</v>
      </c>
      <c r="C7" s="28">
        <v>712345678</v>
      </c>
      <c r="D7" s="12"/>
    </row>
    <row r="8" spans="1:4" ht="5" customHeight="1" x14ac:dyDescent="0.35">
      <c r="A8" s="11"/>
      <c r="B8" s="37"/>
      <c r="C8" s="7"/>
      <c r="D8" s="12"/>
    </row>
    <row r="9" spans="1:4" ht="14.5" customHeight="1" x14ac:dyDescent="0.35">
      <c r="A9" s="11"/>
      <c r="B9" s="37" t="s">
        <v>86</v>
      </c>
      <c r="C9" s="29">
        <v>46432</v>
      </c>
      <c r="D9" s="12"/>
    </row>
    <row r="10" spans="1:4" hidden="1" x14ac:dyDescent="0.35">
      <c r="A10" s="11"/>
      <c r="B10" s="37" t="s">
        <v>30</v>
      </c>
      <c r="C10" s="29">
        <f>C9/C14</f>
        <v>46432</v>
      </c>
      <c r="D10" s="12"/>
    </row>
    <row r="11" spans="1:4" ht="5" customHeight="1" x14ac:dyDescent="0.35">
      <c r="A11" s="11"/>
      <c r="B11" s="37"/>
      <c r="C11" s="25"/>
      <c r="D11" s="12"/>
    </row>
    <row r="12" spans="1:4" x14ac:dyDescent="0.35">
      <c r="A12" s="11"/>
      <c r="B12" s="66" t="s">
        <v>45</v>
      </c>
      <c r="C12" s="31" t="s">
        <v>43</v>
      </c>
      <c r="D12" s="12"/>
    </row>
    <row r="13" spans="1:4" ht="5" customHeight="1" x14ac:dyDescent="0.35">
      <c r="A13" s="11"/>
      <c r="B13" s="37"/>
      <c r="C13" s="25"/>
      <c r="D13" s="12"/>
    </row>
    <row r="14" spans="1:4" x14ac:dyDescent="0.35">
      <c r="A14" s="11"/>
      <c r="B14" s="37" t="s">
        <v>29</v>
      </c>
      <c r="C14" s="28">
        <v>1</v>
      </c>
      <c r="D14" s="12"/>
    </row>
    <row r="15" spans="1:4" ht="5" customHeight="1" x14ac:dyDescent="0.35">
      <c r="A15" s="11"/>
      <c r="B15" s="37"/>
      <c r="C15" s="25"/>
      <c r="D15" s="12"/>
    </row>
    <row r="16" spans="1:4" x14ac:dyDescent="0.35">
      <c r="A16" s="11"/>
      <c r="B16" s="37" t="s">
        <v>18</v>
      </c>
      <c r="C16" s="28" t="s">
        <v>85</v>
      </c>
      <c r="D16" s="12"/>
    </row>
    <row r="17" spans="1:5" ht="5" customHeight="1" x14ac:dyDescent="0.35">
      <c r="A17" s="11"/>
      <c r="B17" s="37"/>
      <c r="C17" s="2"/>
      <c r="D17" s="12"/>
    </row>
    <row r="18" spans="1:5" ht="14.5" customHeight="1" x14ac:dyDescent="0.35">
      <c r="A18" s="11"/>
      <c r="B18" s="37" t="s">
        <v>17</v>
      </c>
      <c r="C18" s="5">
        <f>IF(C10,IF(OR(LEFT(C16,3)="Biw"),IF(C12="Before July 1",C10/2096,C10/2080),C10/2080))</f>
        <v>22.152671755725191</v>
      </c>
      <c r="D18" s="12"/>
    </row>
    <row r="19" spans="1:5" ht="14.5" hidden="1" customHeight="1" x14ac:dyDescent="0.35">
      <c r="A19" s="11"/>
      <c r="B19" s="37"/>
      <c r="C19" s="4">
        <f>IF('FFCRA Calculator'!C16="Biweekly (Exempt)",INDEX(Lists!G2:G7,MATCH('FFCRA Calculator'!C21,Lists!B2:B7)),INDEX(Lists!H2:H7,MATCH('FFCRA Calculator'!C21,Lists!B2:B7)))</f>
        <v>0</v>
      </c>
      <c r="D19" s="12"/>
    </row>
    <row r="20" spans="1:5" ht="5" customHeight="1" x14ac:dyDescent="0.35">
      <c r="A20" s="11"/>
      <c r="B20" s="37"/>
      <c r="C20" s="2"/>
      <c r="D20" s="12"/>
    </row>
    <row r="21" spans="1:5" x14ac:dyDescent="0.35">
      <c r="A21" s="11"/>
      <c r="B21" s="37" t="s">
        <v>19</v>
      </c>
      <c r="C21" s="30" t="s">
        <v>80</v>
      </c>
      <c r="D21" s="12"/>
    </row>
    <row r="22" spans="1:5" ht="5" customHeight="1" x14ac:dyDescent="0.35">
      <c r="A22" s="11"/>
      <c r="B22" s="37"/>
      <c r="C22" s="2"/>
      <c r="D22" s="12"/>
    </row>
    <row r="23" spans="1:5" ht="29" x14ac:dyDescent="0.35">
      <c r="A23" s="11"/>
      <c r="B23" s="37" t="s">
        <v>42</v>
      </c>
      <c r="C23" s="31" t="s">
        <v>9</v>
      </c>
      <c r="D23" s="12"/>
    </row>
    <row r="24" spans="1:5" ht="5" customHeight="1" x14ac:dyDescent="0.35">
      <c r="A24" s="11"/>
      <c r="B24" s="37"/>
      <c r="C24" s="2"/>
      <c r="D24" s="12"/>
    </row>
    <row r="25" spans="1:5" ht="14.5" customHeight="1" x14ac:dyDescent="0.35">
      <c r="A25" s="11"/>
      <c r="B25" s="37" t="s">
        <v>89</v>
      </c>
      <c r="C25" s="28">
        <v>4</v>
      </c>
      <c r="D25" s="12"/>
      <c r="E25" s="3"/>
    </row>
    <row r="26" spans="1:5" ht="5" customHeight="1" x14ac:dyDescent="0.35">
      <c r="A26" s="11"/>
      <c r="B26" s="37"/>
      <c r="C26" s="2"/>
      <c r="D26" s="12"/>
    </row>
    <row r="27" spans="1:5" ht="14.5" customHeight="1" x14ac:dyDescent="0.35">
      <c r="A27" s="11"/>
      <c r="B27" s="37" t="s">
        <v>90</v>
      </c>
      <c r="C27" s="28">
        <v>4</v>
      </c>
      <c r="D27" s="12"/>
      <c r="E27" s="3"/>
    </row>
    <row r="28" spans="1:5" ht="5" customHeight="1" x14ac:dyDescent="0.35">
      <c r="A28" s="11"/>
      <c r="B28" s="37"/>
      <c r="C28" s="2"/>
      <c r="D28" s="12"/>
    </row>
    <row r="29" spans="1:5" ht="14.5" customHeight="1" x14ac:dyDescent="0.35">
      <c r="A29" s="11"/>
      <c r="B29" s="37" t="s">
        <v>91</v>
      </c>
      <c r="C29" s="32"/>
      <c r="D29" s="12"/>
      <c r="E29" s="3"/>
    </row>
    <row r="30" spans="1:5" ht="5" customHeight="1" x14ac:dyDescent="0.35">
      <c r="A30" s="11"/>
      <c r="B30" s="42"/>
      <c r="C30" s="9"/>
      <c r="D30" s="12"/>
      <c r="E30" s="3"/>
    </row>
    <row r="31" spans="1:5" ht="5" customHeight="1" x14ac:dyDescent="0.35">
      <c r="A31" s="75" t="s">
        <v>27</v>
      </c>
      <c r="B31" s="26"/>
      <c r="C31" s="15"/>
      <c r="D31" s="16"/>
      <c r="E31" s="3"/>
    </row>
    <row r="32" spans="1:5" x14ac:dyDescent="0.35">
      <c r="A32" s="76"/>
      <c r="B32" s="22" t="s">
        <v>78</v>
      </c>
      <c r="C32" s="63">
        <f>IF(C25=0," ",ROUND(C25,1))</f>
        <v>4</v>
      </c>
      <c r="D32" s="23" t="s">
        <v>20</v>
      </c>
      <c r="E32" s="3"/>
    </row>
    <row r="33" spans="1:5" ht="5" customHeight="1" x14ac:dyDescent="0.35">
      <c r="A33" s="76"/>
      <c r="B33" s="22"/>
      <c r="C33" s="17"/>
      <c r="D33" s="23"/>
      <c r="E33" s="3"/>
    </row>
    <row r="34" spans="1:5" ht="16" customHeight="1" x14ac:dyDescent="0.35">
      <c r="A34" s="76"/>
      <c r="B34" s="70" t="s">
        <v>21</v>
      </c>
      <c r="C34" s="21" t="str">
        <f>IF(OR(C21="Administrative Absence",C21="AA - Elder Care")," ",CONCATENATE(C21," --&gt; ",ROUND(C29-C36,1)))</f>
        <v xml:space="preserve"> </v>
      </c>
      <c r="D34" s="72" t="s">
        <v>33</v>
      </c>
      <c r="E34" s="3"/>
    </row>
    <row r="35" spans="1:5" ht="5" customHeight="1" x14ac:dyDescent="0.35">
      <c r="A35" s="76"/>
      <c r="B35" s="22"/>
      <c r="C35" s="17"/>
      <c r="D35" s="23"/>
      <c r="E35" s="3"/>
    </row>
    <row r="36" spans="1:5" ht="14.5" hidden="1" customHeight="1" x14ac:dyDescent="0.35">
      <c r="A36" s="76"/>
      <c r="B36" s="22"/>
      <c r="C36" s="17">
        <f>IF(OR(C21="AA - Elder Care", C21="Administrative Absence"),ROUND(C27/3,1),ROUND(IF(OR(C21="EPSL 4 - Paid Lve",C21="EPSL 5 - Paid Lve",C21="Expanded FMLA - Paid Lve"),IF(C10&lt;=C19,'FFCRA Calculator'!C29*0.33333,'FFCRA Calculator'!C29*(1-25/'FFCRA Calculator'!C18)),IF(C10&lt;=C19,0,C29*(1-63.88/C18))),1))</f>
        <v>1.3</v>
      </c>
      <c r="D36" s="23"/>
      <c r="E36" s="3"/>
    </row>
    <row r="37" spans="1:5" s="14" customFormat="1" x14ac:dyDescent="0.35">
      <c r="A37" s="76"/>
      <c r="B37" s="22" t="s">
        <v>22</v>
      </c>
      <c r="C37" s="34" t="str">
        <f>IF(OR(C36=0,C21="Administrative Absence",C21="AA - Elder Care")," ",CONCATENATE(INDEX(Lists!D2:D7,MATCH('FFCRA Calculator'!C21,Lists!B2:B7)),"--&gt; ",ROUND(IF(OR(C21="EPSL 4 - Paid Lve",C21="EPSL 5 - Paid Lve",C21="Expanded FMLA - Paid Lve"),IF(C10&lt;=C19,'FFCRA Calculator'!C29*0.33333,'FFCRA Calculator'!C29*(1-25/'FFCRA Calculator'!C18)),IF(C10&lt;=C19,0,C29*(1-63.88/C18))),1)))</f>
        <v xml:space="preserve"> </v>
      </c>
      <c r="D37" s="71" t="s">
        <v>31</v>
      </c>
      <c r="E37" s="35"/>
    </row>
    <row r="38" spans="1:5" ht="5" customHeight="1" x14ac:dyDescent="0.35">
      <c r="A38" s="76"/>
      <c r="B38" s="22"/>
      <c r="C38" s="18"/>
      <c r="D38" s="23"/>
      <c r="E38" s="3"/>
    </row>
    <row r="39" spans="1:5" x14ac:dyDescent="0.35">
      <c r="A39" s="76"/>
      <c r="B39" s="22" t="s">
        <v>79</v>
      </c>
      <c r="C39" s="62" t="str">
        <f>IF(OR(C21="Administrative Absence",C21="AA - Elder Care"),CONCATENATE(C21," --&gt; ",ROUND(C27/3*2,1)),IF(AND(C21="EPSL 1-3 - Paid Lve",C10&lt;=C19)," ",IF(AND(OR(C21="EPSL 4 - Paid Lve",C21="EPSL 5 - Paid Lve",C21="Expanded FMLA - Paid Lve"),C10&lt;=C19)," ",CONCATENATE("Administrative Absence --&gt; ",ROUND((C36-C29/3),1)))))</f>
        <v>Administrative Absence --&gt; 2.7</v>
      </c>
      <c r="D39" s="23" t="s">
        <v>20</v>
      </c>
      <c r="E39" s="3"/>
    </row>
    <row r="40" spans="1:5" ht="5" customHeight="1" x14ac:dyDescent="0.35">
      <c r="A40" s="76"/>
      <c r="B40" s="22"/>
      <c r="C40" s="18"/>
      <c r="D40" s="23"/>
      <c r="E40" s="3"/>
    </row>
    <row r="41" spans="1:5" ht="29" x14ac:dyDescent="0.35">
      <c r="A41" s="76"/>
      <c r="B41" s="22" t="s">
        <v>23</v>
      </c>
      <c r="C41" s="33" t="str">
        <f>IF(C23="No"," ",IF(AND(C21="EPSL 1-3 - Paid Lve")," ",IF(C23="YES",CONCATENATE("See note 1 below --&gt; ",ROUND(IF(OR(C21="AA - Elder Care",C21="Administrative Absence"),C27/3,IF(OR(C21="EPSL 4 - Paid Lve",C21="EPSL 5 - Paid Lve",C21="Expanded FMLA - Paid Lve"),C29*0.33333,C29*(1-63.88/C18))),1))," ")))</f>
        <v>See note 1 below --&gt; 1.3</v>
      </c>
      <c r="D41" s="23" t="s">
        <v>20</v>
      </c>
      <c r="E41" s="3"/>
    </row>
    <row r="42" spans="1:5" ht="5.5" customHeight="1" x14ac:dyDescent="0.35">
      <c r="A42" s="76"/>
      <c r="B42" s="22"/>
      <c r="C42" s="64"/>
      <c r="D42" s="23"/>
      <c r="E42" s="3"/>
    </row>
    <row r="43" spans="1:5" ht="14.5" customHeight="1" x14ac:dyDescent="0.35">
      <c r="A43" s="76"/>
      <c r="B43" s="22" t="str">
        <f>IF(AND(C21="EPSL 1-3 - Paid Lve")," ",IF(C23="No",IF(OR(C16="Biweekly (Exempt)",C16="Monthly"),_xlfn.CONCAT("Dock in Pay ePAR Required:")," ")," "))</f>
        <v xml:space="preserve"> </v>
      </c>
      <c r="C43" s="65" t="str">
        <f>IF(AND(C21="EPSL 1-3 - Paid Lve")," ",IF(C23="No",IF(OR(C16="Biweekly (Exempt)",C16="Monthly"),C36*C18," ")," "))</f>
        <v xml:space="preserve"> </v>
      </c>
      <c r="D43" s="23"/>
      <c r="E43" s="3"/>
    </row>
    <row r="44" spans="1:5" ht="5" customHeight="1" x14ac:dyDescent="0.35">
      <c r="A44" s="77"/>
      <c r="B44" s="27"/>
      <c r="C44" s="19"/>
      <c r="D44" s="20"/>
    </row>
    <row r="45" spans="1:5" s="24" customFormat="1" ht="14.5" customHeight="1" x14ac:dyDescent="0.35">
      <c r="A45" s="38"/>
      <c r="B45" s="39"/>
      <c r="C45" s="40"/>
      <c r="D45" s="41"/>
    </row>
    <row r="46" spans="1:5" s="24" customFormat="1" ht="14.5" customHeight="1" x14ac:dyDescent="0.35">
      <c r="A46" s="36"/>
      <c r="B46" s="67" t="s">
        <v>32</v>
      </c>
      <c r="C46" s="68"/>
      <c r="D46" s="69"/>
    </row>
    <row r="47" spans="1:5" ht="27.5" customHeight="1" x14ac:dyDescent="0.35">
      <c r="A47" s="11"/>
      <c r="B47" s="79" t="s">
        <v>93</v>
      </c>
      <c r="C47" s="79"/>
      <c r="D47" s="80"/>
    </row>
    <row r="48" spans="1:5" x14ac:dyDescent="0.35">
      <c r="A48" s="11"/>
      <c r="B48" s="81" t="s">
        <v>88</v>
      </c>
      <c r="C48" s="81"/>
      <c r="D48" s="80"/>
    </row>
    <row r="49" spans="1:4" ht="25.5" customHeight="1" x14ac:dyDescent="0.35">
      <c r="A49" s="13"/>
      <c r="B49" s="82" t="s">
        <v>46</v>
      </c>
      <c r="C49" s="82"/>
      <c r="D49" s="83"/>
    </row>
  </sheetData>
  <mergeCells count="5">
    <mergeCell ref="A31:A44"/>
    <mergeCell ref="B3:C3"/>
    <mergeCell ref="B47:D47"/>
    <mergeCell ref="B48:D48"/>
    <mergeCell ref="B49:D49"/>
  </mergeCells>
  <conditionalFormatting sqref="B43:C43">
    <cfRule type="expression" dxfId="3" priority="4">
      <formula>$B$43="Dock in Pay ePAR Required:"</formula>
    </cfRule>
  </conditionalFormatting>
  <conditionalFormatting sqref="C25">
    <cfRule type="expression" dxfId="2" priority="3">
      <formula>OR($C$21="EPSL 1-3 - Paid Lve",C21="EPSL 4 - Paid Lve",C21="EPSL 5 - Paid Lve")</formula>
    </cfRule>
  </conditionalFormatting>
  <conditionalFormatting sqref="C27">
    <cfRule type="expression" dxfId="1" priority="2">
      <formula>LEFT($C$21,1)&lt;&gt;"A"</formula>
    </cfRule>
  </conditionalFormatting>
  <conditionalFormatting sqref="C29">
    <cfRule type="expression" dxfId="0" priority="1">
      <formula>LEFT($C$21,1)="A"</formula>
    </cfRule>
  </conditionalFormatting>
  <dataValidations count="3">
    <dataValidation type="custom" allowBlank="1" showInputMessage="1" showErrorMessage="1" errorTitle="DELETE NUMBER" error="PLEASE DELETE ENTRY: As of June 1, Administrative Absence cannot be coded for FFCRA covered reasons except for bringing an employees hours up to 2/3 salary as displayed below." sqref="C27" xr:uid="{7944B49F-8DE8-490D-830B-474C14FAFD3B}">
      <formula1>LEFT(C21,1)="A"</formula1>
    </dataValidation>
    <dataValidation type="custom" allowBlank="1" showInputMessage="1" showErrorMessage="1" errorTitle="DELETE AMOUNT" error="As of June 1, Administrative Absence and FFCRA cannot be used concurrently except to bring employees up to 2/3 of pay as displayed below. " sqref="C29" xr:uid="{271E0A69-E2F2-4938-AA19-64AA59CF4A87}">
      <formula1>LEFT(C21,1)&lt;&gt;"A"</formula1>
    </dataValidation>
    <dataValidation type="custom" allowBlank="1" showInputMessage="1" showErrorMessage="1" errorTitle="DELETE VALUE" error="EPSL cannot be taken intermittently so delete values entered here. " sqref="C25" xr:uid="{3869409F-2B4C-4C41-9055-CF3E711911B0}">
      <formula1>OR($C$21="Administrative Absence",C21="AA - Elder Care",C21="Expanded FMLA - Paid Lve")</formula1>
    </dataValidation>
  </dataValidations>
  <pageMargins left="0.6" right="0.6" top="0.75" bottom="0.75" header="0.3" footer="0.3"/>
  <pageSetup orientation="portrait" r:id="rId1"/>
  <headerFooter>
    <oddFooter>&amp;L&amp;D</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2F64EE81-B5DD-4CFC-9141-5D5B859CF793}">
          <x14:formula1>
            <xm:f>Lists!$B$2:$B$7</xm:f>
          </x14:formula1>
          <xm:sqref>C21</xm:sqref>
        </x14:dataValidation>
        <x14:dataValidation type="list" allowBlank="1" showInputMessage="1" showErrorMessage="1" xr:uid="{8745B018-1FDC-437B-8703-0159D6A8A6A9}">
          <x14:formula1>
            <xm:f>Lists!$B$17:$B$18</xm:f>
          </x14:formula1>
          <xm:sqref>C23</xm:sqref>
        </x14:dataValidation>
        <x14:dataValidation type="list" allowBlank="1" showInputMessage="1" showErrorMessage="1" xr:uid="{4C7387CA-1171-4030-8B77-A32EF32DA05D}">
          <x14:formula1>
            <xm:f>Lists!$B$21:$B$22</xm:f>
          </x14:formula1>
          <xm:sqref>C12</xm:sqref>
        </x14:dataValidation>
        <x14:dataValidation type="list" allowBlank="1" showInputMessage="1" showErrorMessage="1" xr:uid="{A06D3E28-344D-4D46-8ED6-A08EFFE286AF}">
          <x14:formula1>
            <xm:f>Lists!$B$11:$B$14</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54202-D262-4974-AD08-247786EBBBA7}">
  <dimension ref="A1:A30"/>
  <sheetViews>
    <sheetView topLeftCell="A22" workbookViewId="0">
      <selection activeCell="A27" sqref="A27"/>
    </sheetView>
  </sheetViews>
  <sheetFormatPr defaultRowHeight="14.5" x14ac:dyDescent="0.35"/>
  <cols>
    <col min="1" max="1" width="105.6328125" customWidth="1"/>
  </cols>
  <sheetData>
    <row r="1" spans="1:1" x14ac:dyDescent="0.35">
      <c r="A1" s="50" t="s">
        <v>47</v>
      </c>
    </row>
    <row r="2" spans="1:1" ht="15.5" x14ac:dyDescent="0.35">
      <c r="A2" s="51"/>
    </row>
    <row r="3" spans="1:1" ht="15.5" x14ac:dyDescent="0.35">
      <c r="A3" s="55" t="s">
        <v>48</v>
      </c>
    </row>
    <row r="4" spans="1:1" ht="33" x14ac:dyDescent="0.35">
      <c r="A4" s="55" t="s">
        <v>49</v>
      </c>
    </row>
    <row r="5" spans="1:1" ht="15.5" x14ac:dyDescent="0.35">
      <c r="A5" s="55" t="s">
        <v>50</v>
      </c>
    </row>
    <row r="6" spans="1:1" ht="15.5" x14ac:dyDescent="0.35">
      <c r="A6" s="55" t="s">
        <v>51</v>
      </c>
    </row>
    <row r="7" spans="1:1" ht="15.5" x14ac:dyDescent="0.35">
      <c r="A7" s="59" t="s">
        <v>52</v>
      </c>
    </row>
    <row r="8" spans="1:1" x14ac:dyDescent="0.35">
      <c r="A8" s="57" t="s">
        <v>53</v>
      </c>
    </row>
    <row r="9" spans="1:1" ht="15.5" x14ac:dyDescent="0.35">
      <c r="A9" s="59" t="s">
        <v>54</v>
      </c>
    </row>
    <row r="10" spans="1:1" ht="15.5" x14ac:dyDescent="0.35">
      <c r="A10" s="59" t="s">
        <v>55</v>
      </c>
    </row>
    <row r="11" spans="1:1" ht="15.5" x14ac:dyDescent="0.35">
      <c r="A11" s="59" t="s">
        <v>56</v>
      </c>
    </row>
    <row r="12" spans="1:1" ht="31" x14ac:dyDescent="0.35">
      <c r="A12" s="59" t="s">
        <v>57</v>
      </c>
    </row>
    <row r="13" spans="1:1" x14ac:dyDescent="0.35">
      <c r="A13" s="57" t="s">
        <v>96</v>
      </c>
    </row>
    <row r="14" spans="1:1" ht="31" x14ac:dyDescent="0.35">
      <c r="A14" s="59" t="s">
        <v>97</v>
      </c>
    </row>
    <row r="15" spans="1:1" ht="31" x14ac:dyDescent="0.35">
      <c r="A15" s="59" t="s">
        <v>98</v>
      </c>
    </row>
    <row r="16" spans="1:1" ht="15.5" x14ac:dyDescent="0.35">
      <c r="A16" s="55" t="s">
        <v>58</v>
      </c>
    </row>
    <row r="17" spans="1:1" ht="15.5" x14ac:dyDescent="0.35">
      <c r="A17" s="58" t="s">
        <v>99</v>
      </c>
    </row>
    <row r="18" spans="1:1" ht="31" x14ac:dyDescent="0.35">
      <c r="A18" s="58" t="s">
        <v>100</v>
      </c>
    </row>
    <row r="19" spans="1:1" ht="15.5" x14ac:dyDescent="0.35">
      <c r="A19" s="58" t="s">
        <v>101</v>
      </c>
    </row>
    <row r="20" spans="1:1" ht="15.5" x14ac:dyDescent="0.35">
      <c r="A20" s="55" t="s">
        <v>102</v>
      </c>
    </row>
    <row r="21" spans="1:1" ht="46.5" x14ac:dyDescent="0.35">
      <c r="A21" s="60" t="s">
        <v>104</v>
      </c>
    </row>
    <row r="22" spans="1:1" ht="47" x14ac:dyDescent="0.35">
      <c r="A22" s="61" t="s">
        <v>94</v>
      </c>
    </row>
    <row r="23" spans="1:1" ht="78.5" x14ac:dyDescent="0.35">
      <c r="A23" s="61" t="s">
        <v>95</v>
      </c>
    </row>
    <row r="24" spans="1:1" ht="15.5" x14ac:dyDescent="0.35">
      <c r="A24" s="73" t="s">
        <v>103</v>
      </c>
    </row>
    <row r="25" spans="1:1" ht="31" x14ac:dyDescent="0.35">
      <c r="A25" s="74" t="s">
        <v>105</v>
      </c>
    </row>
    <row r="26" spans="1:1" ht="46.5" x14ac:dyDescent="0.35">
      <c r="A26" s="74" t="s">
        <v>106</v>
      </c>
    </row>
    <row r="27" spans="1:1" ht="15.5" x14ac:dyDescent="0.35">
      <c r="A27" s="51"/>
    </row>
    <row r="28" spans="1:1" ht="15.5" x14ac:dyDescent="0.35">
      <c r="A28" s="51"/>
    </row>
    <row r="29" spans="1:1" ht="15.5" x14ac:dyDescent="0.35">
      <c r="A29" s="51"/>
    </row>
    <row r="30" spans="1:1" ht="15.5" x14ac:dyDescent="0.35">
      <c r="A30" s="51"/>
    </row>
  </sheetData>
  <hyperlinks>
    <hyperlink ref="A1" r:id="rId1" display="https://hr.unc.edu/benefits/ffcra/" xr:uid="{23C9FFC4-E77A-46BD-B001-C86F889AF773}"/>
    <hyperlink ref="A8" r:id="rId2" display="https://hr.unc.edu/benefits/ffcra/" xr:uid="{A98C5C44-DD09-4F23-8CC5-5A04154CDC1C}"/>
    <hyperlink ref="A13" r:id="rId3" location="leave-wfh-wellness" display="If the Leave type is Administrative Absence or AA-Elder Care" xr:uid="{814A75F0-97CC-48B5-8CEB-A5BE2BBA8173}"/>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5CC3A-E8BD-428D-A591-1A322FC550D1}">
  <dimension ref="A1:A29"/>
  <sheetViews>
    <sheetView workbookViewId="0">
      <selection activeCell="A8" sqref="A8"/>
    </sheetView>
  </sheetViews>
  <sheetFormatPr defaultRowHeight="14.5" x14ac:dyDescent="0.35"/>
  <cols>
    <col min="1" max="1" width="105.6328125" style="14" customWidth="1"/>
  </cols>
  <sheetData>
    <row r="1" spans="1:1" x14ac:dyDescent="0.35">
      <c r="A1" s="50" t="s">
        <v>59</v>
      </c>
    </row>
    <row r="2" spans="1:1" ht="15.5" x14ac:dyDescent="0.35">
      <c r="A2" s="51"/>
    </row>
    <row r="3" spans="1:1" ht="18.5" x14ac:dyDescent="0.35">
      <c r="A3" s="52" t="s">
        <v>60</v>
      </c>
    </row>
    <row r="4" spans="1:1" ht="15.5" x14ac:dyDescent="0.35">
      <c r="A4" s="51"/>
    </row>
    <row r="5" spans="1:1" ht="15.5" x14ac:dyDescent="0.35">
      <c r="A5" s="54" t="s">
        <v>61</v>
      </c>
    </row>
    <row r="6" spans="1:1" ht="31" x14ac:dyDescent="0.35">
      <c r="A6" s="54" t="s">
        <v>62</v>
      </c>
    </row>
    <row r="7" spans="1:1" ht="15.5" x14ac:dyDescent="0.35">
      <c r="A7" s="54" t="s">
        <v>63</v>
      </c>
    </row>
    <row r="8" spans="1:1" ht="31" x14ac:dyDescent="0.35">
      <c r="A8" s="54" t="s">
        <v>82</v>
      </c>
    </row>
    <row r="9" spans="1:1" ht="46.5" x14ac:dyDescent="0.35">
      <c r="A9" s="54" t="s">
        <v>64</v>
      </c>
    </row>
    <row r="10" spans="1:1" ht="15.5" x14ac:dyDescent="0.35">
      <c r="A10" s="51"/>
    </row>
    <row r="11" spans="1:1" ht="18.5" x14ac:dyDescent="0.35">
      <c r="A11" s="52" t="s">
        <v>65</v>
      </c>
    </row>
    <row r="12" spans="1:1" ht="15.5" x14ac:dyDescent="0.35">
      <c r="A12" s="51"/>
    </row>
    <row r="13" spans="1:1" ht="46.5" x14ac:dyDescent="0.35">
      <c r="A13" s="54" t="s">
        <v>66</v>
      </c>
    </row>
    <row r="14" spans="1:1" ht="15.5" x14ac:dyDescent="0.35">
      <c r="A14" s="51"/>
    </row>
    <row r="15" spans="1:1" ht="18.5" x14ac:dyDescent="0.35">
      <c r="A15" s="52" t="s">
        <v>67</v>
      </c>
    </row>
    <row r="16" spans="1:1" ht="15.5" x14ac:dyDescent="0.35">
      <c r="A16" s="51"/>
    </row>
    <row r="17" spans="1:1" ht="31" x14ac:dyDescent="0.35">
      <c r="A17" s="53" t="s">
        <v>68</v>
      </c>
    </row>
    <row r="18" spans="1:1" ht="15.5" x14ac:dyDescent="0.35">
      <c r="A18" s="51"/>
    </row>
    <row r="19" spans="1:1" ht="15.5" x14ac:dyDescent="0.35">
      <c r="A19" s="56" t="s">
        <v>69</v>
      </c>
    </row>
    <row r="20" spans="1:1" ht="15.5" x14ac:dyDescent="0.35">
      <c r="A20" s="56" t="s">
        <v>70</v>
      </c>
    </row>
    <row r="21" spans="1:1" ht="15.5" x14ac:dyDescent="0.35">
      <c r="A21" s="56" t="s">
        <v>71</v>
      </c>
    </row>
    <row r="22" spans="1:1" ht="15.5" x14ac:dyDescent="0.35">
      <c r="A22" s="56" t="s">
        <v>72</v>
      </c>
    </row>
    <row r="23" spans="1:1" ht="15.5" x14ac:dyDescent="0.35">
      <c r="A23" s="51"/>
    </row>
    <row r="24" spans="1:1" ht="31" x14ac:dyDescent="0.35">
      <c r="A24" s="53" t="s">
        <v>73</v>
      </c>
    </row>
    <row r="25" spans="1:1" ht="15.5" x14ac:dyDescent="0.35">
      <c r="A25" s="51"/>
    </row>
    <row r="26" spans="1:1" ht="15.5" x14ac:dyDescent="0.35">
      <c r="A26" s="56" t="s">
        <v>74</v>
      </c>
    </row>
    <row r="27" spans="1:1" ht="15.5" x14ac:dyDescent="0.35">
      <c r="A27" s="56" t="s">
        <v>75</v>
      </c>
    </row>
    <row r="28" spans="1:1" ht="15.5" x14ac:dyDescent="0.35">
      <c r="A28" s="56" t="s">
        <v>76</v>
      </c>
    </row>
    <row r="29" spans="1:1" ht="31" x14ac:dyDescent="0.35">
      <c r="A29" s="56" t="s">
        <v>77</v>
      </c>
    </row>
  </sheetData>
  <hyperlinks>
    <hyperlink ref="A1" r:id="rId1" display="https://hr.unc.edu/benefits/ffcra/" xr:uid="{15E7F5F6-85FB-4664-AA09-D9446608234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A6BB2-69A7-4262-BD5B-A5E707C1C32A}">
  <dimension ref="B1:J22"/>
  <sheetViews>
    <sheetView workbookViewId="0">
      <selection activeCell="B11" sqref="B11:B14"/>
    </sheetView>
  </sheetViews>
  <sheetFormatPr defaultRowHeight="14.5" x14ac:dyDescent="0.35"/>
  <cols>
    <col min="2" max="2" width="31.08984375" bestFit="1" customWidth="1"/>
    <col min="3" max="3" width="10.81640625" customWidth="1"/>
    <col min="4" max="4" width="33" bestFit="1" customWidth="1"/>
    <col min="5" max="5" width="7.81640625" customWidth="1"/>
    <col min="6" max="6" width="15.54296875" customWidth="1"/>
    <col min="7" max="7" width="11.08984375" bestFit="1" customWidth="1"/>
  </cols>
  <sheetData>
    <row r="1" spans="2:10" x14ac:dyDescent="0.35">
      <c r="B1" t="s">
        <v>4</v>
      </c>
      <c r="C1" t="s">
        <v>14</v>
      </c>
      <c r="D1" t="s">
        <v>28</v>
      </c>
      <c r="E1" t="s">
        <v>14</v>
      </c>
      <c r="F1" t="s">
        <v>5</v>
      </c>
      <c r="G1" t="s">
        <v>6</v>
      </c>
      <c r="H1" t="s">
        <v>7</v>
      </c>
      <c r="I1" t="s">
        <v>15</v>
      </c>
      <c r="J1" t="s">
        <v>16</v>
      </c>
    </row>
    <row r="2" spans="2:10" x14ac:dyDescent="0.35">
      <c r="B2" t="s">
        <v>80</v>
      </c>
      <c r="C2" t="s">
        <v>81</v>
      </c>
      <c r="G2" s="1"/>
    </row>
    <row r="3" spans="2:10" x14ac:dyDescent="0.35">
      <c r="B3" t="s">
        <v>87</v>
      </c>
      <c r="C3" t="s">
        <v>81</v>
      </c>
      <c r="G3" s="1"/>
    </row>
    <row r="4" spans="2:10" x14ac:dyDescent="0.35">
      <c r="B4" t="s">
        <v>35</v>
      </c>
      <c r="C4" t="s">
        <v>25</v>
      </c>
      <c r="D4" t="s">
        <v>40</v>
      </c>
      <c r="E4" t="s">
        <v>11</v>
      </c>
      <c r="F4">
        <v>511</v>
      </c>
      <c r="G4" s="1">
        <f>F4/8*2096</f>
        <v>133882</v>
      </c>
      <c r="H4">
        <f>F4/8*2080</f>
        <v>132860</v>
      </c>
    </row>
    <row r="5" spans="2:10" x14ac:dyDescent="0.35">
      <c r="B5" t="s">
        <v>36</v>
      </c>
      <c r="C5" t="s">
        <v>26</v>
      </c>
      <c r="D5" t="s">
        <v>41</v>
      </c>
      <c r="E5" t="s">
        <v>12</v>
      </c>
      <c r="F5">
        <v>200</v>
      </c>
      <c r="G5" s="1">
        <f>F5/8*2096/2*3</f>
        <v>78600</v>
      </c>
      <c r="H5">
        <f>F5/8*2080/2*3</f>
        <v>78000</v>
      </c>
    </row>
    <row r="6" spans="2:10" x14ac:dyDescent="0.35">
      <c r="B6" t="s">
        <v>37</v>
      </c>
      <c r="C6" t="s">
        <v>26</v>
      </c>
      <c r="D6" t="s">
        <v>39</v>
      </c>
      <c r="E6" t="s">
        <v>12</v>
      </c>
      <c r="F6">
        <v>200</v>
      </c>
      <c r="G6" s="1">
        <f>F6/8*2096/2*3</f>
        <v>78600</v>
      </c>
      <c r="H6">
        <f>F6/8*2080/2*3</f>
        <v>78000</v>
      </c>
    </row>
    <row r="7" spans="2:10" x14ac:dyDescent="0.35">
      <c r="B7" t="s">
        <v>38</v>
      </c>
      <c r="C7" t="s">
        <v>24</v>
      </c>
      <c r="D7" t="s">
        <v>34</v>
      </c>
      <c r="E7" t="s">
        <v>13</v>
      </c>
      <c r="F7">
        <v>200</v>
      </c>
      <c r="G7" s="1">
        <f>F7/8*2096/2*3</f>
        <v>78600</v>
      </c>
      <c r="H7">
        <f>F7/8*2080/2*3</f>
        <v>78000</v>
      </c>
      <c r="I7" s="3">
        <f>IF('FFCRA Calculator'!C10&lt;=Lists!G2,'FFCRA Calculator'!C29*0.33333,'FFCRA Calculator'!C29*(1-25/'FFCRA Calculator'!C18))</f>
        <v>0</v>
      </c>
      <c r="J7">
        <f>IF('FFCRA Calculator'!C10&lt;=Lists!H2,'FFCRA Calculator'!C29*0.33333,'FFCRA Calculator'!C29*(1-25/'FFCRA Calculator'!C18))</f>
        <v>0</v>
      </c>
    </row>
    <row r="11" spans="2:10" x14ac:dyDescent="0.35">
      <c r="B11" t="s">
        <v>83</v>
      </c>
    </row>
    <row r="12" spans="2:10" x14ac:dyDescent="0.35">
      <c r="B12" t="s">
        <v>85</v>
      </c>
    </row>
    <row r="13" spans="2:10" x14ac:dyDescent="0.35">
      <c r="B13" t="s">
        <v>84</v>
      </c>
    </row>
    <row r="14" spans="2:10" x14ac:dyDescent="0.35">
      <c r="B14" t="s">
        <v>2</v>
      </c>
    </row>
    <row r="17" spans="2:2" x14ac:dyDescent="0.35">
      <c r="B17" t="s">
        <v>9</v>
      </c>
    </row>
    <row r="18" spans="2:2" x14ac:dyDescent="0.35">
      <c r="B18" t="s">
        <v>10</v>
      </c>
    </row>
    <row r="21" spans="2:2" x14ac:dyDescent="0.35">
      <c r="B21" t="s">
        <v>43</v>
      </c>
    </row>
    <row r="22" spans="2:2" x14ac:dyDescent="0.35">
      <c r="B22" t="s">
        <v>44</v>
      </c>
    </row>
  </sheetData>
  <autoFilter ref="B1:J7" xr:uid="{7F6A5E59-F286-4A2C-8C33-878711AE33F1}">
    <sortState xmlns:xlrd2="http://schemas.microsoft.com/office/spreadsheetml/2017/richdata2" ref="B2:J7">
      <sortCondition ref="B1:B7"/>
    </sortState>
  </autoFilter>
  <sortState xmlns:xlrd2="http://schemas.microsoft.com/office/spreadsheetml/2017/richdata2" ref="B11:B14">
    <sortCondition ref="B1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FFCRA Calculator</vt:lpstr>
      <vt:lpstr>Calculator Instructions</vt:lpstr>
      <vt:lpstr>FFCRA and TIM</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Miller</dc:creator>
  <cp:lastModifiedBy>Shia, Christine</cp:lastModifiedBy>
  <cp:lastPrinted>2020-06-01T21:41:03Z</cp:lastPrinted>
  <dcterms:created xsi:type="dcterms:W3CDTF">2020-05-11T13:29:51Z</dcterms:created>
  <dcterms:modified xsi:type="dcterms:W3CDTF">2020-06-09T15:31:13Z</dcterms:modified>
</cp:coreProperties>
</file>