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3660" windowHeight="2925" activeTab="0"/>
  </bookViews>
  <sheets>
    <sheet name="Cur Fund Exp" sheetId="1" r:id="rId1"/>
  </sheets>
  <definedNames>
    <definedName name="_xlnm.Print_Area" localSheetId="0">'Cur Fund Exp'!$A:$L</definedName>
  </definedNames>
  <calcPr fullCalcOnLoad="1"/>
</workbook>
</file>

<file path=xl/sharedStrings.xml><?xml version="1.0" encoding="utf-8"?>
<sst xmlns="http://schemas.openxmlformats.org/spreadsheetml/2006/main" count="86" uniqueCount="23">
  <si>
    <t xml:space="preserve">           The University of North Carolina at Chapel Hill</t>
  </si>
  <si>
    <t xml:space="preserve">           Last Ten Fiscal Years</t>
  </si>
  <si>
    <t>(in thousands)</t>
  </si>
  <si>
    <t>For the Year Ended June 30,</t>
  </si>
  <si>
    <t>Current Funds Expenditures</t>
  </si>
  <si>
    <t>Instruction</t>
  </si>
  <si>
    <t>Organized Research</t>
  </si>
  <si>
    <t>Public Service</t>
  </si>
  <si>
    <t>Academic Support</t>
  </si>
  <si>
    <t>Student Services</t>
  </si>
  <si>
    <t>Institutional Support</t>
  </si>
  <si>
    <t>Student Financial Aid</t>
  </si>
  <si>
    <t>Auxiliary Enterprises and Internal Services</t>
  </si>
  <si>
    <t>Professional and Clinical Services</t>
  </si>
  <si>
    <t>Other Expenditures and Deductions</t>
  </si>
  <si>
    <t>Total Current Funds Expenditures</t>
  </si>
  <si>
    <t>Current Funds Mandatory Transfers</t>
  </si>
  <si>
    <t>and Mandatory Transfers</t>
  </si>
  <si>
    <t>%</t>
  </si>
  <si>
    <t>(percent of total current funds expenditures and mandatory transfers)</t>
  </si>
  <si>
    <t>Plant Maintenance and Operations</t>
  </si>
  <si>
    <t>Current Funds Expenditures and</t>
  </si>
  <si>
    <t xml:space="preserve">                               Mandatory Transfers by Function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</si>
</sst>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_(* #,##0.0_);_(* \(#,##0.0\);_(* &quot;-&quot;??_);_(@_)"/>
    <numFmt numFmtId="168" formatCode="0.00000"/>
    <numFmt numFmtId="169" formatCode="0.0000"/>
    <numFmt numFmtId="170" formatCode="0.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</numFmts>
  <fonts count="45">
    <font>
      <sz val="11"/>
      <name val="CG Times (W1)"/>
      <family val="0"/>
    </font>
    <font>
      <b/>
      <sz val="11"/>
      <name val="CG Times (W1)"/>
      <family val="0"/>
    </font>
    <font>
      <i/>
      <sz val="11"/>
      <name val="CG Times (W1)"/>
      <family val="0"/>
    </font>
    <font>
      <b/>
      <i/>
      <sz val="11"/>
      <name val="CG Times (W1)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5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5" fontId="6" fillId="0" borderId="12" xfId="0" applyNumberFormat="1" applyFont="1" applyBorder="1" applyAlignment="1">
      <alignment/>
    </xf>
    <xf numFmtId="165" fontId="6" fillId="0" borderId="0" xfId="0" applyNumberFormat="1" applyFont="1" applyAlignment="1">
      <alignment/>
    </xf>
    <xf numFmtId="165" fontId="6" fillId="0" borderId="10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64" fontId="6" fillId="0" borderId="0" xfId="42" applyNumberFormat="1" applyFont="1" applyAlignment="1">
      <alignment/>
    </xf>
    <xf numFmtId="37" fontId="6" fillId="0" borderId="0" xfId="42" applyNumberFormat="1" applyFont="1" applyAlignment="1">
      <alignment/>
    </xf>
    <xf numFmtId="5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G2" sqref="G2"/>
    </sheetView>
  </sheetViews>
  <sheetFormatPr defaultColWidth="9.140625" defaultRowHeight="14.25"/>
  <cols>
    <col min="1" max="1" width="36.7109375" style="2" customWidth="1"/>
    <col min="2" max="6" width="10.7109375" style="2" customWidth="1"/>
    <col min="7" max="7" width="36.7109375" style="2" customWidth="1"/>
    <col min="8" max="12" width="10.7109375" style="2" customWidth="1"/>
    <col min="13" max="16384" width="9.140625" style="2" customWidth="1"/>
  </cols>
  <sheetData>
    <row r="1" spans="1:14" ht="19.5">
      <c r="A1" s="27" t="s">
        <v>21</v>
      </c>
      <c r="G1" s="1"/>
      <c r="I1" s="21" t="s">
        <v>0</v>
      </c>
      <c r="N1"/>
    </row>
    <row r="2" spans="1:14" ht="18.75">
      <c r="A2" s="27" t="s">
        <v>22</v>
      </c>
      <c r="G2" s="22"/>
      <c r="K2" s="2" t="s">
        <v>1</v>
      </c>
      <c r="N2"/>
    </row>
    <row r="4" ht="15">
      <c r="N4"/>
    </row>
    <row r="5" spans="6:14" ht="15">
      <c r="F5" s="9" t="s">
        <v>2</v>
      </c>
      <c r="H5" s="3"/>
      <c r="L5" s="9" t="s">
        <v>2</v>
      </c>
      <c r="N5"/>
    </row>
    <row r="6" spans="1:12" ht="12.75">
      <c r="A6" s="6"/>
      <c r="B6" s="4" t="s">
        <v>3</v>
      </c>
      <c r="C6" s="5"/>
      <c r="D6" s="5"/>
      <c r="E6" s="5"/>
      <c r="F6" s="5"/>
      <c r="G6" s="6"/>
      <c r="H6" s="4" t="s">
        <v>3</v>
      </c>
      <c r="I6" s="5"/>
      <c r="J6" s="5"/>
      <c r="K6" s="5"/>
      <c r="L6" s="5"/>
    </row>
    <row r="7" spans="1:12" ht="12.75">
      <c r="A7" s="6"/>
      <c r="B7" s="7">
        <v>2001</v>
      </c>
      <c r="C7" s="7">
        <v>2000</v>
      </c>
      <c r="D7" s="7">
        <v>1999</v>
      </c>
      <c r="E7" s="7">
        <v>1998</v>
      </c>
      <c r="F7" s="7">
        <v>1997</v>
      </c>
      <c r="G7" s="6"/>
      <c r="H7" s="7">
        <v>1996</v>
      </c>
      <c r="I7" s="7">
        <v>1995</v>
      </c>
      <c r="J7" s="7">
        <v>1994</v>
      </c>
      <c r="K7" s="7">
        <v>1993</v>
      </c>
      <c r="L7" s="7">
        <v>1992</v>
      </c>
    </row>
    <row r="8" spans="1:7" ht="13.5">
      <c r="A8" s="8" t="s">
        <v>4</v>
      </c>
      <c r="G8" s="8" t="s">
        <v>4</v>
      </c>
    </row>
    <row r="9" spans="1:12" ht="12.75">
      <c r="A9" s="2" t="s">
        <v>5</v>
      </c>
      <c r="B9" s="25">
        <v>490447</v>
      </c>
      <c r="C9" s="12">
        <v>435839</v>
      </c>
      <c r="D9" s="12">
        <v>411292</v>
      </c>
      <c r="E9" s="12">
        <v>383759</v>
      </c>
      <c r="F9" s="12">
        <v>352711</v>
      </c>
      <c r="G9" s="2" t="s">
        <v>5</v>
      </c>
      <c r="H9" s="12">
        <v>326546</v>
      </c>
      <c r="I9" s="12">
        <v>301323</v>
      </c>
      <c r="J9" s="12">
        <v>278587</v>
      </c>
      <c r="K9" s="12">
        <v>253662</v>
      </c>
      <c r="L9" s="12">
        <v>241956</v>
      </c>
    </row>
    <row r="10" spans="1:12" ht="12.75">
      <c r="A10" s="2" t="s">
        <v>6</v>
      </c>
      <c r="B10" s="13">
        <v>213833</v>
      </c>
      <c r="C10" s="13">
        <v>186550</v>
      </c>
      <c r="D10" s="13">
        <v>174973</v>
      </c>
      <c r="E10" s="13">
        <v>161128</v>
      </c>
      <c r="F10" s="13">
        <v>152478</v>
      </c>
      <c r="G10" s="2" t="s">
        <v>6</v>
      </c>
      <c r="H10" s="13">
        <v>156034</v>
      </c>
      <c r="I10" s="13">
        <v>154817</v>
      </c>
      <c r="J10" s="13">
        <v>140586</v>
      </c>
      <c r="K10" s="13">
        <v>130570</v>
      </c>
      <c r="L10" s="13">
        <v>115014</v>
      </c>
    </row>
    <row r="11" spans="1:12" ht="12.75">
      <c r="A11" s="2" t="s">
        <v>7</v>
      </c>
      <c r="B11" s="13">
        <v>89663</v>
      </c>
      <c r="C11" s="13">
        <v>89906</v>
      </c>
      <c r="D11" s="13">
        <v>86062</v>
      </c>
      <c r="E11" s="13">
        <v>78678</v>
      </c>
      <c r="F11" s="13">
        <v>70106</v>
      </c>
      <c r="G11" s="2" t="s">
        <v>7</v>
      </c>
      <c r="H11" s="13">
        <v>65502</v>
      </c>
      <c r="I11" s="13">
        <v>68317</v>
      </c>
      <c r="J11" s="13">
        <v>62834</v>
      </c>
      <c r="K11" s="13">
        <v>56111</v>
      </c>
      <c r="L11" s="13">
        <v>52952</v>
      </c>
    </row>
    <row r="12" spans="1:12" ht="12.75">
      <c r="A12" s="2" t="s">
        <v>8</v>
      </c>
      <c r="B12" s="13">
        <v>75226</v>
      </c>
      <c r="C12" s="13">
        <v>63528</v>
      </c>
      <c r="D12" s="13">
        <v>60384</v>
      </c>
      <c r="E12" s="13">
        <v>56528</v>
      </c>
      <c r="F12" s="13">
        <v>53663</v>
      </c>
      <c r="G12" s="2" t="s">
        <v>8</v>
      </c>
      <c r="H12" s="13">
        <v>47771</v>
      </c>
      <c r="I12" s="13">
        <v>43423</v>
      </c>
      <c r="J12" s="13">
        <v>40507</v>
      </c>
      <c r="K12" s="13">
        <v>35845</v>
      </c>
      <c r="L12" s="13">
        <v>32740</v>
      </c>
    </row>
    <row r="13" spans="1:12" ht="12.75">
      <c r="A13" s="2" t="s">
        <v>9</v>
      </c>
      <c r="B13" s="13">
        <v>16679</v>
      </c>
      <c r="C13" s="13">
        <v>14735</v>
      </c>
      <c r="D13" s="13">
        <v>13662</v>
      </c>
      <c r="E13" s="13">
        <v>12661</v>
      </c>
      <c r="F13" s="13">
        <v>11763</v>
      </c>
      <c r="G13" s="2" t="s">
        <v>9</v>
      </c>
      <c r="H13" s="13">
        <v>10986</v>
      </c>
      <c r="I13" s="13">
        <v>9998</v>
      </c>
      <c r="J13" s="13">
        <v>9191</v>
      </c>
      <c r="K13" s="13">
        <v>8585</v>
      </c>
      <c r="L13" s="13">
        <v>7624</v>
      </c>
    </row>
    <row r="14" spans="1:12" ht="12.75">
      <c r="A14" s="2" t="s">
        <v>10</v>
      </c>
      <c r="B14" s="13">
        <v>51122</v>
      </c>
      <c r="C14" s="13">
        <v>48165</v>
      </c>
      <c r="D14" s="13">
        <v>58078</v>
      </c>
      <c r="E14" s="13">
        <v>49309</v>
      </c>
      <c r="F14" s="13">
        <v>44105</v>
      </c>
      <c r="G14" s="2" t="s">
        <v>10</v>
      </c>
      <c r="H14" s="13">
        <v>41500</v>
      </c>
      <c r="I14" s="13">
        <v>37698</v>
      </c>
      <c r="J14" s="13">
        <v>36800</v>
      </c>
      <c r="K14" s="13">
        <v>32118</v>
      </c>
      <c r="L14" s="13">
        <v>30097</v>
      </c>
    </row>
    <row r="15" spans="1:12" ht="12.75">
      <c r="A15" s="2" t="s">
        <v>20</v>
      </c>
      <c r="B15" s="13">
        <v>72745</v>
      </c>
      <c r="C15" s="13">
        <v>69525</v>
      </c>
      <c r="D15" s="13">
        <v>65501</v>
      </c>
      <c r="E15" s="13">
        <v>63359</v>
      </c>
      <c r="F15" s="13">
        <v>60224</v>
      </c>
      <c r="G15" s="2" t="s">
        <v>20</v>
      </c>
      <c r="H15" s="13">
        <v>62402</v>
      </c>
      <c r="I15" s="13">
        <v>59662</v>
      </c>
      <c r="J15" s="13">
        <v>58447</v>
      </c>
      <c r="K15" s="13">
        <v>49606</v>
      </c>
      <c r="L15" s="13">
        <v>48552</v>
      </c>
    </row>
    <row r="16" spans="1:12" ht="12.75">
      <c r="A16" s="2" t="s">
        <v>11</v>
      </c>
      <c r="B16" s="13">
        <v>54670</v>
      </c>
      <c r="C16" s="13">
        <v>49844</v>
      </c>
      <c r="D16" s="13">
        <v>44305</v>
      </c>
      <c r="E16" s="13">
        <v>41674</v>
      </c>
      <c r="F16" s="13">
        <v>38625</v>
      </c>
      <c r="G16" s="2" t="s">
        <v>11</v>
      </c>
      <c r="H16" s="13">
        <v>31479</v>
      </c>
      <c r="I16" s="13">
        <v>29595</v>
      </c>
      <c r="J16" s="13">
        <v>28030</v>
      </c>
      <c r="K16" s="13">
        <v>26997</v>
      </c>
      <c r="L16" s="13">
        <v>23715</v>
      </c>
    </row>
    <row r="17" spans="1:12" ht="12.75">
      <c r="A17" s="2" t="s">
        <v>12</v>
      </c>
      <c r="B17" s="13">
        <f>127425+8281</f>
        <v>135706</v>
      </c>
      <c r="C17" s="13">
        <f>121969+5474</f>
        <v>127443</v>
      </c>
      <c r="D17" s="13">
        <v>121148</v>
      </c>
      <c r="E17" s="13">
        <v>112844</v>
      </c>
      <c r="F17" s="13">
        <v>101556</v>
      </c>
      <c r="G17" s="2" t="s">
        <v>12</v>
      </c>
      <c r="H17" s="13">
        <v>89946</v>
      </c>
      <c r="I17" s="13">
        <v>89532</v>
      </c>
      <c r="J17" s="13">
        <v>80587</v>
      </c>
      <c r="K17" s="13">
        <v>85774</v>
      </c>
      <c r="L17" s="13">
        <v>73199</v>
      </c>
    </row>
    <row r="18" spans="1:12" ht="12.75">
      <c r="A18" s="2" t="s">
        <v>13</v>
      </c>
      <c r="B18" s="13">
        <v>167703</v>
      </c>
      <c r="C18" s="14">
        <v>156522</v>
      </c>
      <c r="D18" s="14">
        <v>133057</v>
      </c>
      <c r="E18" s="14">
        <v>135099</v>
      </c>
      <c r="F18" s="14">
        <v>116393</v>
      </c>
      <c r="G18" s="2" t="s">
        <v>13</v>
      </c>
      <c r="H18" s="14">
        <v>108282</v>
      </c>
      <c r="I18" s="14">
        <v>99140</v>
      </c>
      <c r="J18" s="14">
        <v>97265</v>
      </c>
      <c r="K18" s="14">
        <v>85187</v>
      </c>
      <c r="L18" s="14">
        <v>74769</v>
      </c>
    </row>
    <row r="19" spans="1:12" ht="12.75">
      <c r="A19" s="2" t="s">
        <v>14</v>
      </c>
      <c r="B19" s="13">
        <v>0</v>
      </c>
      <c r="C19" s="14">
        <v>0</v>
      </c>
      <c r="D19" s="14">
        <v>0</v>
      </c>
      <c r="E19" s="14">
        <v>5974</v>
      </c>
      <c r="F19" s="14">
        <v>5669</v>
      </c>
      <c r="G19" s="2" t="s">
        <v>14</v>
      </c>
      <c r="H19" s="14">
        <v>1027</v>
      </c>
      <c r="I19" s="14">
        <v>1391</v>
      </c>
      <c r="J19" s="14">
        <v>4125</v>
      </c>
      <c r="K19" s="14">
        <v>1197</v>
      </c>
      <c r="L19" s="14">
        <v>345</v>
      </c>
    </row>
    <row r="20" spans="2:12" ht="12.75">
      <c r="B20" s="6"/>
      <c r="C20" s="15"/>
      <c r="D20" s="15"/>
      <c r="E20" s="15"/>
      <c r="F20" s="15"/>
      <c r="H20" s="15"/>
      <c r="I20" s="15"/>
      <c r="J20" s="15"/>
      <c r="K20" s="15"/>
      <c r="L20" s="15"/>
    </row>
    <row r="21" spans="1:12" ht="13.5">
      <c r="A21" s="16" t="s">
        <v>15</v>
      </c>
      <c r="B21" s="14">
        <f>SUM(B9:B19)</f>
        <v>1367794</v>
      </c>
      <c r="C21" s="14">
        <f>SUM(C9:C19)</f>
        <v>1242057</v>
      </c>
      <c r="D21" s="14">
        <f>SUM(D9:D19)</f>
        <v>1168462</v>
      </c>
      <c r="E21" s="14">
        <f>SUM(E9:E19)</f>
        <v>1101013</v>
      </c>
      <c r="F21" s="14">
        <f>SUM(F9:F19)</f>
        <v>1007293</v>
      </c>
      <c r="G21" s="16" t="s">
        <v>15</v>
      </c>
      <c r="H21" s="14">
        <f>SUM(H9:H19)</f>
        <v>941475</v>
      </c>
      <c r="I21" s="14">
        <f>SUM(I9:I19)</f>
        <v>894896</v>
      </c>
      <c r="J21" s="14">
        <f>SUM(J9:J19)</f>
        <v>836959</v>
      </c>
      <c r="K21" s="14">
        <f>SUM(K9:K19)</f>
        <v>765652</v>
      </c>
      <c r="L21" s="14">
        <f>SUM(L9:L19)</f>
        <v>700963</v>
      </c>
    </row>
    <row r="22" spans="1:12" ht="13.5">
      <c r="A22" s="16"/>
      <c r="C22" s="14"/>
      <c r="D22" s="14"/>
      <c r="E22" s="14"/>
      <c r="F22" s="14"/>
      <c r="G22" s="16"/>
      <c r="H22" s="14"/>
      <c r="I22" s="14"/>
      <c r="J22" s="14"/>
      <c r="K22" s="14"/>
      <c r="L22" s="14"/>
    </row>
    <row r="23" spans="1:12" ht="13.5">
      <c r="A23" s="16" t="s">
        <v>16</v>
      </c>
      <c r="B23" s="24">
        <v>27481</v>
      </c>
      <c r="C23" s="14">
        <v>27620</v>
      </c>
      <c r="D23" s="14">
        <v>20079</v>
      </c>
      <c r="E23" s="14">
        <v>22852</v>
      </c>
      <c r="F23" s="14">
        <v>29007</v>
      </c>
      <c r="G23" s="16" t="s">
        <v>16</v>
      </c>
      <c r="H23" s="14">
        <v>24084</v>
      </c>
      <c r="I23" s="14">
        <v>20758</v>
      </c>
      <c r="J23" s="14">
        <v>21158</v>
      </c>
      <c r="K23" s="14">
        <v>18140</v>
      </c>
      <c r="L23" s="14">
        <v>9066</v>
      </c>
    </row>
    <row r="24" spans="1:12" ht="13.5">
      <c r="A24" s="16"/>
      <c r="B24" s="6"/>
      <c r="C24" s="15"/>
      <c r="D24" s="15"/>
      <c r="E24" s="15"/>
      <c r="F24" s="15"/>
      <c r="G24" s="16"/>
      <c r="H24" s="15"/>
      <c r="I24" s="15"/>
      <c r="J24" s="15"/>
      <c r="K24" s="15"/>
      <c r="L24" s="15"/>
    </row>
    <row r="25" spans="1:12" ht="13.5">
      <c r="A25" s="16" t="s">
        <v>15</v>
      </c>
      <c r="C25" s="14"/>
      <c r="D25" s="14"/>
      <c r="E25" s="14"/>
      <c r="F25" s="14"/>
      <c r="G25" s="16" t="s">
        <v>15</v>
      </c>
      <c r="H25" s="14"/>
      <c r="I25" s="14"/>
      <c r="J25" s="14"/>
      <c r="K25" s="14"/>
      <c r="L25" s="14"/>
    </row>
    <row r="26" spans="1:12" ht="14.25" thickBot="1">
      <c r="A26" s="16" t="s">
        <v>17</v>
      </c>
      <c r="B26" s="17">
        <f>B21+B23</f>
        <v>1395275</v>
      </c>
      <c r="C26" s="17">
        <v>1269677</v>
      </c>
      <c r="D26" s="17">
        <v>1188541</v>
      </c>
      <c r="E26" s="17">
        <v>1123865</v>
      </c>
      <c r="F26" s="17">
        <v>1036301</v>
      </c>
      <c r="G26" s="16" t="s">
        <v>17</v>
      </c>
      <c r="H26" s="17">
        <v>965559</v>
      </c>
      <c r="I26" s="17">
        <v>915654</v>
      </c>
      <c r="J26" s="17">
        <v>858117</v>
      </c>
      <c r="K26" s="17">
        <v>783792</v>
      </c>
      <c r="L26" s="17">
        <v>710029</v>
      </c>
    </row>
    <row r="27" spans="2:12" ht="12.75">
      <c r="B27" s="13"/>
      <c r="C27" s="13"/>
      <c r="D27" s="13"/>
      <c r="E27" s="13"/>
      <c r="F27" s="13"/>
      <c r="H27" s="13"/>
      <c r="I27" s="13"/>
      <c r="J27" s="13"/>
      <c r="K27" s="13"/>
      <c r="L27" s="13"/>
    </row>
    <row r="28" spans="2:12" ht="12.75">
      <c r="B28" s="13"/>
      <c r="C28" s="13"/>
      <c r="D28" s="13"/>
      <c r="E28" s="13"/>
      <c r="F28" s="13"/>
      <c r="H28" s="13"/>
      <c r="I28" s="13"/>
      <c r="J28" s="13"/>
      <c r="K28" s="13"/>
      <c r="L28" s="13"/>
    </row>
    <row r="29" spans="1:12" ht="12.75">
      <c r="A29" s="6"/>
      <c r="B29" s="4" t="s">
        <v>3</v>
      </c>
      <c r="C29" s="4"/>
      <c r="D29" s="5"/>
      <c r="E29" s="5"/>
      <c r="F29" s="5"/>
      <c r="G29" s="6"/>
      <c r="H29" s="4" t="s">
        <v>3</v>
      </c>
      <c r="I29" s="4"/>
      <c r="J29" s="5"/>
      <c r="K29" s="5"/>
      <c r="L29" s="5"/>
    </row>
    <row r="30" spans="1:12" ht="12.75">
      <c r="A30" s="26"/>
      <c r="B30" s="7">
        <v>2001</v>
      </c>
      <c r="C30" s="7">
        <v>2000</v>
      </c>
      <c r="D30" s="7">
        <v>1999</v>
      </c>
      <c r="E30" s="7">
        <v>1998</v>
      </c>
      <c r="F30" s="7">
        <v>1997</v>
      </c>
      <c r="G30" s="6"/>
      <c r="H30" s="7">
        <v>1996</v>
      </c>
      <c r="I30" s="7">
        <v>1995</v>
      </c>
      <c r="J30" s="7">
        <v>1994</v>
      </c>
      <c r="K30" s="7">
        <v>1993</v>
      </c>
      <c r="L30" s="7">
        <v>1992</v>
      </c>
    </row>
    <row r="31" spans="1:12" ht="12.75">
      <c r="A31" s="6"/>
      <c r="B31" s="10" t="s">
        <v>18</v>
      </c>
      <c r="C31" s="10" t="s">
        <v>18</v>
      </c>
      <c r="D31" s="10" t="s">
        <v>18</v>
      </c>
      <c r="E31" s="10" t="s">
        <v>18</v>
      </c>
      <c r="F31" s="10" t="s">
        <v>18</v>
      </c>
      <c r="G31" s="6"/>
      <c r="H31" s="10" t="s">
        <v>18</v>
      </c>
      <c r="I31" s="10" t="s">
        <v>18</v>
      </c>
      <c r="J31" s="10" t="s">
        <v>18</v>
      </c>
      <c r="K31" s="10" t="s">
        <v>18</v>
      </c>
      <c r="L31" s="10" t="s">
        <v>18</v>
      </c>
    </row>
    <row r="32" spans="1:12" ht="13.5">
      <c r="A32" s="8" t="s">
        <v>4</v>
      </c>
      <c r="C32" s="11"/>
      <c r="D32" s="11"/>
      <c r="E32" s="11"/>
      <c r="F32" s="11"/>
      <c r="G32" s="8" t="s">
        <v>4</v>
      </c>
      <c r="H32" s="11"/>
      <c r="I32" s="11"/>
      <c r="J32" s="11"/>
      <c r="K32" s="11"/>
      <c r="L32" s="11"/>
    </row>
    <row r="33" spans="1:12" ht="12.75">
      <c r="A33" s="2" t="s">
        <v>5</v>
      </c>
      <c r="B33" s="18">
        <f>ROUND((+B9/B$26*100),1)</f>
        <v>35.2</v>
      </c>
      <c r="C33" s="18">
        <f>ROUND((+C9/C$26*100),1)</f>
        <v>34.3</v>
      </c>
      <c r="D33" s="18">
        <f>ROUND((+D9/D$26*100),1)</f>
        <v>34.6</v>
      </c>
      <c r="E33" s="18">
        <f>ROUND((+E9/E$26*100),1)</f>
        <v>34.1</v>
      </c>
      <c r="F33" s="18">
        <f>ROUND((+F9/F$26*100),1)</f>
        <v>34</v>
      </c>
      <c r="G33" s="2" t="s">
        <v>5</v>
      </c>
      <c r="H33" s="18">
        <f aca="true" t="shared" si="0" ref="H33:L42">ROUND((+H9/H$26*100),1)</f>
        <v>33.8</v>
      </c>
      <c r="I33" s="18">
        <f t="shared" si="0"/>
        <v>32.9</v>
      </c>
      <c r="J33" s="18">
        <f t="shared" si="0"/>
        <v>32.5</v>
      </c>
      <c r="K33" s="18">
        <f t="shared" si="0"/>
        <v>32.4</v>
      </c>
      <c r="L33" s="18">
        <f t="shared" si="0"/>
        <v>34.1</v>
      </c>
    </row>
    <row r="34" spans="1:12" ht="12.75">
      <c r="A34" s="2" t="s">
        <v>6</v>
      </c>
      <c r="B34" s="18">
        <f aca="true" t="shared" si="1" ref="B34:B42">ROUND((+B10/B$26*100),1)</f>
        <v>15.3</v>
      </c>
      <c r="C34" s="18">
        <f aca="true" t="shared" si="2" ref="C34:F36">ROUND((+C10/C$26*100),1)</f>
        <v>14.7</v>
      </c>
      <c r="D34" s="18">
        <f t="shared" si="2"/>
        <v>14.7</v>
      </c>
      <c r="E34" s="18">
        <f t="shared" si="2"/>
        <v>14.3</v>
      </c>
      <c r="F34" s="18">
        <f t="shared" si="2"/>
        <v>14.7</v>
      </c>
      <c r="G34" s="2" t="s">
        <v>6</v>
      </c>
      <c r="H34" s="18">
        <f t="shared" si="0"/>
        <v>16.2</v>
      </c>
      <c r="I34" s="18">
        <f t="shared" si="0"/>
        <v>16.9</v>
      </c>
      <c r="J34" s="18">
        <f t="shared" si="0"/>
        <v>16.4</v>
      </c>
      <c r="K34" s="18">
        <f t="shared" si="0"/>
        <v>16.7</v>
      </c>
      <c r="L34" s="18">
        <f t="shared" si="0"/>
        <v>16.2</v>
      </c>
    </row>
    <row r="35" spans="1:12" ht="12.75">
      <c r="A35" s="2" t="s">
        <v>7</v>
      </c>
      <c r="B35" s="18">
        <f t="shared" si="1"/>
        <v>6.4</v>
      </c>
      <c r="C35" s="18">
        <f t="shared" si="2"/>
        <v>7.1</v>
      </c>
      <c r="D35" s="18">
        <f t="shared" si="2"/>
        <v>7.2</v>
      </c>
      <c r="E35" s="18">
        <f t="shared" si="2"/>
        <v>7</v>
      </c>
      <c r="F35" s="18">
        <f t="shared" si="2"/>
        <v>6.8</v>
      </c>
      <c r="G35" s="2" t="s">
        <v>7</v>
      </c>
      <c r="H35" s="18">
        <f t="shared" si="0"/>
        <v>6.8</v>
      </c>
      <c r="I35" s="18">
        <f t="shared" si="0"/>
        <v>7.5</v>
      </c>
      <c r="J35" s="18">
        <f t="shared" si="0"/>
        <v>7.3</v>
      </c>
      <c r="K35" s="18">
        <f t="shared" si="0"/>
        <v>7.2</v>
      </c>
      <c r="L35" s="18">
        <f t="shared" si="0"/>
        <v>7.5</v>
      </c>
    </row>
    <row r="36" spans="1:12" ht="12.75">
      <c r="A36" s="2" t="s">
        <v>8</v>
      </c>
      <c r="B36" s="18">
        <f t="shared" si="1"/>
        <v>5.4</v>
      </c>
      <c r="C36" s="18">
        <f t="shared" si="2"/>
        <v>5</v>
      </c>
      <c r="D36" s="18">
        <f t="shared" si="2"/>
        <v>5.1</v>
      </c>
      <c r="E36" s="18">
        <f t="shared" si="2"/>
        <v>5</v>
      </c>
      <c r="F36" s="18">
        <f t="shared" si="2"/>
        <v>5.2</v>
      </c>
      <c r="G36" s="2" t="s">
        <v>8</v>
      </c>
      <c r="H36" s="18">
        <f t="shared" si="0"/>
        <v>4.9</v>
      </c>
      <c r="I36" s="18">
        <f t="shared" si="0"/>
        <v>4.7</v>
      </c>
      <c r="J36" s="18">
        <f t="shared" si="0"/>
        <v>4.7</v>
      </c>
      <c r="K36" s="18">
        <f t="shared" si="0"/>
        <v>4.6</v>
      </c>
      <c r="L36" s="18">
        <f t="shared" si="0"/>
        <v>4.6</v>
      </c>
    </row>
    <row r="37" spans="1:12" ht="12.75">
      <c r="A37" s="2" t="s">
        <v>9</v>
      </c>
      <c r="B37" s="18">
        <f t="shared" si="1"/>
        <v>1.2</v>
      </c>
      <c r="C37" s="18">
        <f aca="true" t="shared" si="3" ref="C37:C42">ROUND((+C13/C$26*100),1)</f>
        <v>1.2</v>
      </c>
      <c r="D37" s="18">
        <f>ROUND((+D13/D$26*100),1)+0.1</f>
        <v>1.2000000000000002</v>
      </c>
      <c r="E37" s="18">
        <f>ROUND((+E13/E$26*100),1)</f>
        <v>1.1</v>
      </c>
      <c r="F37" s="18">
        <f>ROUND((+F13/F$26*100),1)</f>
        <v>1.1</v>
      </c>
      <c r="G37" s="2" t="s">
        <v>9</v>
      </c>
      <c r="H37" s="18">
        <f t="shared" si="0"/>
        <v>1.1</v>
      </c>
      <c r="I37" s="18">
        <f t="shared" si="0"/>
        <v>1.1</v>
      </c>
      <c r="J37" s="18">
        <f t="shared" si="0"/>
        <v>1.1</v>
      </c>
      <c r="K37" s="18">
        <f t="shared" si="0"/>
        <v>1.1</v>
      </c>
      <c r="L37" s="18">
        <f t="shared" si="0"/>
        <v>1.1</v>
      </c>
    </row>
    <row r="38" spans="1:12" ht="12.75">
      <c r="A38" s="2" t="s">
        <v>10</v>
      </c>
      <c r="B38" s="18">
        <f t="shared" si="1"/>
        <v>3.7</v>
      </c>
      <c r="C38" s="18">
        <f t="shared" si="3"/>
        <v>3.8</v>
      </c>
      <c r="D38" s="18">
        <f>ROUND((+D14/D$26*100),1)</f>
        <v>4.9</v>
      </c>
      <c r="E38" s="18">
        <f>ROUND((+E14/E$26*100),1)</f>
        <v>4.4</v>
      </c>
      <c r="F38" s="18">
        <f>ROUND((+F14/F$26*100),1)</f>
        <v>4.3</v>
      </c>
      <c r="G38" s="2" t="s">
        <v>10</v>
      </c>
      <c r="H38" s="18">
        <f t="shared" si="0"/>
        <v>4.3</v>
      </c>
      <c r="I38" s="18">
        <f t="shared" si="0"/>
        <v>4.1</v>
      </c>
      <c r="J38" s="18">
        <f t="shared" si="0"/>
        <v>4.3</v>
      </c>
      <c r="K38" s="18">
        <f t="shared" si="0"/>
        <v>4.1</v>
      </c>
      <c r="L38" s="18">
        <f t="shared" si="0"/>
        <v>4.2</v>
      </c>
    </row>
    <row r="39" spans="1:12" ht="12.75">
      <c r="A39" s="2" t="s">
        <v>20</v>
      </c>
      <c r="B39" s="18">
        <f t="shared" si="1"/>
        <v>5.2</v>
      </c>
      <c r="C39" s="18">
        <f t="shared" si="3"/>
        <v>5.5</v>
      </c>
      <c r="D39" s="18">
        <f>ROUND((+D15/D$26*100),1)</f>
        <v>5.5</v>
      </c>
      <c r="E39" s="18">
        <f>ROUND((+E15/E$26*100),1)+0.1</f>
        <v>5.699999999999999</v>
      </c>
      <c r="F39" s="18">
        <f>ROUND((+F15/F$26*100),1)</f>
        <v>5.8</v>
      </c>
      <c r="G39" s="2" t="s">
        <v>20</v>
      </c>
      <c r="H39" s="18">
        <f t="shared" si="0"/>
        <v>6.5</v>
      </c>
      <c r="I39" s="18">
        <f t="shared" si="0"/>
        <v>6.5</v>
      </c>
      <c r="J39" s="18">
        <f t="shared" si="0"/>
        <v>6.8</v>
      </c>
      <c r="K39" s="18">
        <f t="shared" si="0"/>
        <v>6.3</v>
      </c>
      <c r="L39" s="18">
        <f t="shared" si="0"/>
        <v>6.8</v>
      </c>
    </row>
    <row r="40" spans="1:12" ht="12.75">
      <c r="A40" s="2" t="s">
        <v>11</v>
      </c>
      <c r="B40" s="18">
        <f t="shared" si="1"/>
        <v>3.9</v>
      </c>
      <c r="C40" s="18">
        <f t="shared" si="3"/>
        <v>3.9</v>
      </c>
      <c r="D40" s="18">
        <f>ROUND((+D16/D$26*100),1)</f>
        <v>3.7</v>
      </c>
      <c r="E40" s="18">
        <f>ROUND((+E16/E$26*100),1)</f>
        <v>3.7</v>
      </c>
      <c r="F40" s="18">
        <f>ROUND((+F16/F$26*100),1)+0.1</f>
        <v>3.8000000000000003</v>
      </c>
      <c r="G40" s="2" t="s">
        <v>11</v>
      </c>
      <c r="H40" s="18">
        <f t="shared" si="0"/>
        <v>3.3</v>
      </c>
      <c r="I40" s="18">
        <f t="shared" si="0"/>
        <v>3.2</v>
      </c>
      <c r="J40" s="18">
        <f t="shared" si="0"/>
        <v>3.3</v>
      </c>
      <c r="K40" s="18">
        <f t="shared" si="0"/>
        <v>3.4</v>
      </c>
      <c r="L40" s="18">
        <f t="shared" si="0"/>
        <v>3.3</v>
      </c>
    </row>
    <row r="41" spans="1:12" ht="12.75">
      <c r="A41" s="2" t="s">
        <v>12</v>
      </c>
      <c r="B41" s="18">
        <f t="shared" si="1"/>
        <v>9.7</v>
      </c>
      <c r="C41" s="18">
        <f t="shared" si="3"/>
        <v>10</v>
      </c>
      <c r="D41" s="18">
        <f>ROUND((+D17/D$26*100),1)</f>
        <v>10.2</v>
      </c>
      <c r="E41" s="18">
        <f>ROUND((+E17/E$26*100),1)+0.1</f>
        <v>10.1</v>
      </c>
      <c r="F41" s="18">
        <f>ROUND((+F17/F$26*100),1)</f>
        <v>9.8</v>
      </c>
      <c r="G41" s="2" t="s">
        <v>12</v>
      </c>
      <c r="H41" s="18">
        <f t="shared" si="0"/>
        <v>9.3</v>
      </c>
      <c r="I41" s="18">
        <f t="shared" si="0"/>
        <v>9.8</v>
      </c>
      <c r="J41" s="18">
        <f t="shared" si="0"/>
        <v>9.4</v>
      </c>
      <c r="K41" s="18">
        <f t="shared" si="0"/>
        <v>10.9</v>
      </c>
      <c r="L41" s="18">
        <f t="shared" si="0"/>
        <v>10.3</v>
      </c>
    </row>
    <row r="42" spans="1:12" ht="12.75">
      <c r="A42" s="2" t="s">
        <v>13</v>
      </c>
      <c r="B42" s="18">
        <f t="shared" si="1"/>
        <v>12</v>
      </c>
      <c r="C42" s="18">
        <f t="shared" si="3"/>
        <v>12.3</v>
      </c>
      <c r="D42" s="18">
        <f>ROUND((+D18/D$26*100),1)</f>
        <v>11.2</v>
      </c>
      <c r="E42" s="18">
        <f>ROUND((+E18/E$26*100),1)</f>
        <v>12</v>
      </c>
      <c r="F42" s="18">
        <f>ROUND((+F18/F$26*100),1)</f>
        <v>11.2</v>
      </c>
      <c r="G42" s="2" t="s">
        <v>13</v>
      </c>
      <c r="H42" s="18">
        <f t="shared" si="0"/>
        <v>11.2</v>
      </c>
      <c r="I42" s="18">
        <f t="shared" si="0"/>
        <v>10.8</v>
      </c>
      <c r="J42" s="18">
        <f t="shared" si="0"/>
        <v>11.3</v>
      </c>
      <c r="K42" s="18">
        <f t="shared" si="0"/>
        <v>10.9</v>
      </c>
      <c r="L42" s="18">
        <f t="shared" si="0"/>
        <v>10.5</v>
      </c>
    </row>
    <row r="43" spans="1:12" ht="12.75">
      <c r="A43" s="2" t="s">
        <v>14</v>
      </c>
      <c r="B43" s="18"/>
      <c r="C43" s="23"/>
      <c r="D43" s="23"/>
      <c r="E43" s="18">
        <f>ROUND((+E19/E$26*100),1)+0.1</f>
        <v>0.6</v>
      </c>
      <c r="F43" s="18">
        <f>ROUND((+F19/F$26*100),1)</f>
        <v>0.5</v>
      </c>
      <c r="G43" s="2" t="s">
        <v>14</v>
      </c>
      <c r="H43" s="18">
        <f>ROUND((+H19/H$26*100),1)</f>
        <v>0.1</v>
      </c>
      <c r="I43" s="18">
        <f>ROUND((+I19/I$26*100),1)</f>
        <v>0.2</v>
      </c>
      <c r="J43" s="18">
        <f>ROUND((+J19/J$26*100),1)-0.1</f>
        <v>0.4</v>
      </c>
      <c r="K43" s="18">
        <f>ROUND((+K19/K$26*100),1)-0.1</f>
        <v>0.1</v>
      </c>
      <c r="L43" s="18">
        <f>ROUND((+L19/L$26*100),1)+0.1</f>
        <v>0.1</v>
      </c>
    </row>
    <row r="44" spans="2:12" ht="12.75">
      <c r="B44" s="6"/>
      <c r="C44" s="19"/>
      <c r="D44" s="19"/>
      <c r="E44" s="19"/>
      <c r="F44" s="19"/>
      <c r="H44" s="19"/>
      <c r="I44" s="19"/>
      <c r="J44" s="19"/>
      <c r="K44" s="19"/>
      <c r="L44" s="19"/>
    </row>
    <row r="45" spans="1:12" ht="13.5">
      <c r="A45" s="16" t="s">
        <v>15</v>
      </c>
      <c r="B45" s="18">
        <f>SUM(B33:B43)</f>
        <v>98.00000000000001</v>
      </c>
      <c r="C45" s="18">
        <f>SUM(C33:C43)</f>
        <v>97.80000000000001</v>
      </c>
      <c r="D45" s="18">
        <f>SUM(D33:D43)</f>
        <v>98.30000000000001</v>
      </c>
      <c r="E45" s="18">
        <f>SUM(E33:E43)</f>
        <v>98</v>
      </c>
      <c r="F45" s="18">
        <f>SUM(F33:F43)</f>
        <v>97.2</v>
      </c>
      <c r="G45" s="16" t="s">
        <v>15</v>
      </c>
      <c r="H45" s="18">
        <f>SUM(H33:H43)</f>
        <v>97.49999999999999</v>
      </c>
      <c r="I45" s="18">
        <f>SUM(I33:I43)</f>
        <v>97.7</v>
      </c>
      <c r="J45" s="18">
        <f>SUM(J33:J43)</f>
        <v>97.5</v>
      </c>
      <c r="K45" s="18">
        <f>SUM(K33:K43)</f>
        <v>97.7</v>
      </c>
      <c r="L45" s="18">
        <f>SUM(L33:L43)</f>
        <v>98.69999999999999</v>
      </c>
    </row>
    <row r="46" spans="3:12" ht="12.75">
      <c r="C46" s="18"/>
      <c r="D46" s="18"/>
      <c r="E46" s="18"/>
      <c r="F46" s="18"/>
      <c r="H46" s="18"/>
      <c r="I46" s="18"/>
      <c r="J46" s="18"/>
      <c r="K46" s="18"/>
      <c r="L46" s="18"/>
    </row>
    <row r="47" spans="1:12" ht="13.5">
      <c r="A47" s="16" t="s">
        <v>16</v>
      </c>
      <c r="B47" s="18">
        <f>ROUND((+B23/B$26*100),1)</f>
        <v>2</v>
      </c>
      <c r="C47" s="18">
        <f>ROUND((+C23/C$26*100),1)</f>
        <v>2.2</v>
      </c>
      <c r="D47" s="18">
        <f>ROUND((+D23/D$26*100),1)</f>
        <v>1.7</v>
      </c>
      <c r="E47" s="18">
        <f>ROUND((+E23/E$26*100),1)</f>
        <v>2</v>
      </c>
      <c r="F47" s="18">
        <f>ROUND((+F23/F$26*100),1)</f>
        <v>2.8</v>
      </c>
      <c r="G47" s="16" t="s">
        <v>16</v>
      </c>
      <c r="H47" s="18">
        <f>ROUND((+H23/H$26*100),1)</f>
        <v>2.5</v>
      </c>
      <c r="I47" s="18">
        <f>ROUND((+I23/I$26*100),1)</f>
        <v>2.3</v>
      </c>
      <c r="J47" s="18">
        <f>ROUND((+J23/J$26*100),1)</f>
        <v>2.5</v>
      </c>
      <c r="K47" s="18">
        <f>ROUND((+K23/K$26*100),1)</f>
        <v>2.3</v>
      </c>
      <c r="L47" s="18">
        <f>ROUND((+L23/L$26*100),1)</f>
        <v>1.3</v>
      </c>
    </row>
    <row r="48" spans="1:12" ht="13.5">
      <c r="A48" s="16"/>
      <c r="B48" s="6"/>
      <c r="C48" s="19"/>
      <c r="D48" s="19"/>
      <c r="E48" s="19"/>
      <c r="F48" s="19"/>
      <c r="G48" s="16"/>
      <c r="H48" s="19"/>
      <c r="I48" s="19"/>
      <c r="J48" s="19"/>
      <c r="K48" s="19"/>
      <c r="L48" s="19"/>
    </row>
    <row r="49" spans="1:12" ht="13.5">
      <c r="A49" s="16" t="s">
        <v>15</v>
      </c>
      <c r="C49" s="18"/>
      <c r="D49" s="18"/>
      <c r="E49" s="18"/>
      <c r="F49" s="18"/>
      <c r="G49" s="16" t="s">
        <v>15</v>
      </c>
      <c r="H49" s="18"/>
      <c r="I49" s="18"/>
      <c r="J49" s="18"/>
      <c r="K49" s="18"/>
      <c r="L49" s="18"/>
    </row>
    <row r="50" spans="1:12" ht="14.25" thickBot="1">
      <c r="A50" s="16" t="s">
        <v>17</v>
      </c>
      <c r="B50" s="20">
        <f>B45+B47</f>
        <v>100.00000000000001</v>
      </c>
      <c r="C50" s="20">
        <f>C45+C47</f>
        <v>100.00000000000001</v>
      </c>
      <c r="D50" s="20">
        <f>D45+D47</f>
        <v>100.00000000000001</v>
      </c>
      <c r="E50" s="20">
        <f>E45+E47</f>
        <v>100</v>
      </c>
      <c r="F50" s="20">
        <f>F45+F47</f>
        <v>100</v>
      </c>
      <c r="G50" s="16" t="s">
        <v>17</v>
      </c>
      <c r="H50" s="20">
        <f>H45+H47</f>
        <v>99.99999999999999</v>
      </c>
      <c r="I50" s="20">
        <f>I45+I47</f>
        <v>100</v>
      </c>
      <c r="J50" s="20">
        <f>J45+J47</f>
        <v>100</v>
      </c>
      <c r="K50" s="20">
        <f>K45+K47</f>
        <v>100</v>
      </c>
      <c r="L50" s="20">
        <f>L45+L47</f>
        <v>99.99999999999999</v>
      </c>
    </row>
    <row r="52" spans="2:10" ht="15">
      <c r="B52" s="9" t="s">
        <v>19</v>
      </c>
      <c r="C52"/>
      <c r="D52"/>
      <c r="H52" s="9" t="s">
        <v>19</v>
      </c>
      <c r="J52"/>
    </row>
    <row r="54" ht="12.75">
      <c r="A54" s="3"/>
    </row>
  </sheetData>
  <sheetProtection/>
  <printOptions/>
  <pageMargins left="0.69" right="0.63" top="0.93" bottom="0.83" header="0.58" footer="0.3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Jones</dc:creator>
  <cp:keywords/>
  <dc:description/>
  <cp:lastModifiedBy>Gary Wilhelm</cp:lastModifiedBy>
  <cp:lastPrinted>2001-11-09T17:30:30Z</cp:lastPrinted>
  <dcterms:created xsi:type="dcterms:W3CDTF">1997-10-07T13:43:24Z</dcterms:created>
  <dcterms:modified xsi:type="dcterms:W3CDTF">2016-06-23T13:52:12Z</dcterms:modified>
  <cp:category/>
  <cp:version/>
  <cp:contentType/>
  <cp:contentStatus/>
</cp:coreProperties>
</file>